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vo\Desktop\"/>
    </mc:Choice>
  </mc:AlternateContent>
  <xr:revisionPtr revIDLastSave="0" documentId="13_ncr:1_{F42C33EC-FBAD-4A8D-A661-0B398CAF32F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ufgabe 3 - Kritik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8" l="1"/>
  <c r="L18" i="8" l="1"/>
  <c r="O10" i="8" l="1"/>
  <c r="R11" i="8"/>
  <c r="R14" i="8"/>
  <c r="R15" i="8" l="1"/>
  <c r="O14" i="8" l="1"/>
  <c r="L12" i="8" s="1"/>
  <c r="O13" i="8"/>
  <c r="L11" i="8" l="1"/>
  <c r="I14" i="8" s="1"/>
  <c r="E14" i="8" s="1"/>
  <c r="I15" i="8"/>
  <c r="E15" i="8" s="1"/>
  <c r="L9" i="8" l="1"/>
  <c r="L19" i="8" s="1"/>
  <c r="R12" i="8" s="1"/>
  <c r="L8" i="8"/>
  <c r="O15" i="8" l="1"/>
  <c r="O11" i="8"/>
  <c r="L22" i="8"/>
  <c r="L21" i="8"/>
  <c r="L13" i="8" l="1"/>
  <c r="I16" i="8" s="1"/>
  <c r="E16" i="8" s="1"/>
  <c r="O20" i="8" l="1"/>
</calcChain>
</file>

<file path=xl/sharedStrings.xml><?xml version="1.0" encoding="utf-8"?>
<sst xmlns="http://schemas.openxmlformats.org/spreadsheetml/2006/main" count="20" uniqueCount="18">
  <si>
    <t>Umsatz-
erlöse</t>
  </si>
  <si>
    <t>Gewinn-
steigerung
um</t>
  </si>
  <si>
    <t>Sonstige Kosten</t>
  </si>
  <si>
    <t>Materialkosten</t>
  </si>
  <si>
    <t>Materialkosten-
anteil</t>
  </si>
  <si>
    <t>Selbst-kosten</t>
  </si>
  <si>
    <t>Verkaufs-preis</t>
  </si>
  <si>
    <t>Absatz-menge</t>
  </si>
  <si>
    <t>Vor Senkung der Materialkosten</t>
  </si>
  <si>
    <t>Nach Senkung der Materialkosten</t>
  </si>
  <si>
    <t>Eingabebereich: Hier Werte eingeben</t>
  </si>
  <si>
    <t>Notwendige Umsatz- steigerung</t>
  </si>
  <si>
    <t>Materialkosten-
senkung um</t>
  </si>
  <si>
    <t xml:space="preserve">bei adäquater Umsatzsteigerung </t>
  </si>
  <si>
    <t>Gewinn
vor Steuern</t>
  </si>
  <si>
    <t>Umsatz-
rentabilität</t>
  </si>
  <si>
    <t>Pro umgesetzten 
EUR wird ein Gewinn von</t>
  </si>
  <si>
    <t>erwirtschaftet.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</si>
</sst>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10" fontId="4" fillId="4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166" fontId="7" fillId="3" borderId="1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 wrapText="1"/>
    </xf>
    <xf numFmtId="166" fontId="7" fillId="3" borderId="10" xfId="0" applyNumberFormat="1" applyFont="1" applyFill="1" applyBorder="1" applyAlignment="1" applyProtection="1">
      <alignment horizontal="center" vertical="center"/>
    </xf>
    <xf numFmtId="166" fontId="7" fillId="6" borderId="11" xfId="0" applyNumberFormat="1" applyFont="1" applyFill="1" applyBorder="1" applyAlignment="1" applyProtection="1">
      <alignment horizontal="center" vertical="center"/>
    </xf>
    <xf numFmtId="166" fontId="7" fillId="5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166" fontId="7" fillId="6" borderId="12" xfId="0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166" fontId="7" fillId="3" borderId="4" xfId="1" applyNumberFormat="1" applyFont="1" applyFill="1" applyBorder="1" applyAlignment="1" applyProtection="1">
      <alignment horizontal="center" vertical="center"/>
    </xf>
    <xf numFmtId="10" fontId="7" fillId="3" borderId="1" xfId="1" applyNumberFormat="1" applyFont="1" applyFill="1" applyBorder="1" applyAlignment="1" applyProtection="1">
      <alignment horizontal="center" vertical="center"/>
    </xf>
    <xf numFmtId="10" fontId="4" fillId="5" borderId="11" xfId="0" applyNumberFormat="1" applyFont="1" applyFill="1" applyBorder="1" applyAlignment="1" applyProtection="1">
      <alignment horizontal="center" vertical="center" wrapText="1"/>
    </xf>
    <xf numFmtId="166" fontId="4" fillId="6" borderId="7" xfId="0" applyNumberFormat="1" applyFont="1" applyFill="1" applyBorder="1" applyAlignment="1" applyProtection="1">
      <alignment horizontal="center" vertical="center" wrapText="1"/>
    </xf>
    <xf numFmtId="10" fontId="4" fillId="6" borderId="11" xfId="0" applyNumberFormat="1" applyFont="1" applyFill="1" applyBorder="1" applyAlignment="1" applyProtection="1">
      <alignment horizontal="center" vertical="center" wrapText="1"/>
    </xf>
    <xf numFmtId="164" fontId="0" fillId="2" borderId="0" xfId="0" applyNumberFormat="1" applyFill="1" applyProtection="1"/>
    <xf numFmtId="0" fontId="4" fillId="0" borderId="0" xfId="0" applyFont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166" fontId="7" fillId="3" borderId="1" xfId="0" applyNumberFormat="1" applyFont="1" applyFill="1" applyBorder="1" applyAlignment="1" applyProtection="1">
      <alignment horizontal="center" vertical="center"/>
    </xf>
    <xf numFmtId="165" fontId="7" fillId="2" borderId="0" xfId="1" applyNumberFormat="1" applyFont="1" applyFill="1" applyBorder="1" applyAlignment="1" applyProtection="1">
      <alignment horizontal="center" vertical="center"/>
    </xf>
    <xf numFmtId="10" fontId="9" fillId="2" borderId="0" xfId="2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14" xfId="1" applyNumberFormat="1" applyFont="1" applyFill="1" applyBorder="1" applyAlignment="1" applyProtection="1">
      <alignment horizontal="center" vertical="center"/>
    </xf>
    <xf numFmtId="10" fontId="4" fillId="2" borderId="0" xfId="0" applyNumberFormat="1" applyFont="1" applyFill="1" applyBorder="1" applyAlignment="1" applyProtection="1">
      <alignment horizontal="center" vertical="center" wrapText="1"/>
    </xf>
    <xf numFmtId="10" fontId="4" fillId="0" borderId="0" xfId="0" applyNumberFormat="1" applyFont="1" applyAlignment="1" applyProtection="1">
      <alignment horizontal="center" vertical="center"/>
    </xf>
    <xf numFmtId="165" fontId="7" fillId="3" borderId="12" xfId="1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4" fillId="4" borderId="2" xfId="0" applyFont="1" applyFill="1" applyBorder="1" applyAlignment="1" applyProtection="1">
      <alignment horizontal="center" vertical="center" wrapText="1"/>
    </xf>
    <xf numFmtId="166" fontId="4" fillId="5" borderId="1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10" fontId="12" fillId="2" borderId="0" xfId="1" applyNumberFormat="1" applyFont="1" applyFill="1" applyBorder="1" applyAlignment="1" applyProtection="1">
      <alignment vertical="center" wrapText="1"/>
    </xf>
    <xf numFmtId="10" fontId="12" fillId="2" borderId="0" xfId="1" applyNumberFormat="1" applyFont="1" applyFill="1" applyBorder="1" applyAlignment="1" applyProtection="1">
      <alignment vertical="center"/>
    </xf>
    <xf numFmtId="10" fontId="7" fillId="6" borderId="11" xfId="0" applyNumberFormat="1" applyFont="1" applyFill="1" applyBorder="1" applyAlignment="1" applyProtection="1">
      <alignment horizontal="center" vertical="center"/>
    </xf>
    <xf numFmtId="10" fontId="7" fillId="5" borderId="11" xfId="0" applyNumberFormat="1" applyFont="1" applyFill="1" applyBorder="1" applyAlignment="1" applyProtection="1">
      <alignment horizontal="center" vertical="center"/>
    </xf>
    <xf numFmtId="165" fontId="7" fillId="6" borderId="29" xfId="1" applyNumberFormat="1" applyFont="1" applyFill="1" applyBorder="1" applyAlignment="1" applyProtection="1">
      <alignment horizontal="center" vertical="center"/>
    </xf>
    <xf numFmtId="0" fontId="11" fillId="0" borderId="0" xfId="0" applyFont="1" applyBorder="1" applyProtection="1"/>
    <xf numFmtId="10" fontId="4" fillId="2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13" fillId="0" borderId="0" xfId="0" applyFont="1" applyAlignment="1" applyProtection="1">
      <alignment horizontal="center" vertical="center"/>
    </xf>
    <xf numFmtId="9" fontId="11" fillId="0" borderId="0" xfId="0" applyNumberFormat="1" applyFont="1" applyProtection="1"/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10" fontId="10" fillId="6" borderId="26" xfId="1" applyNumberFormat="1" applyFont="1" applyFill="1" applyBorder="1" applyAlignment="1" applyProtection="1">
      <alignment horizontal="center" vertical="center" wrapText="1"/>
    </xf>
    <xf numFmtId="10" fontId="10" fillId="6" borderId="27" xfId="1" applyNumberFormat="1" applyFont="1" applyFill="1" applyBorder="1" applyAlignment="1" applyProtection="1">
      <alignment horizontal="center" vertical="center" wrapText="1"/>
    </xf>
    <xf numFmtId="10" fontId="10" fillId="6" borderId="2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10" fontId="10" fillId="3" borderId="3" xfId="1" applyNumberFormat="1" applyFont="1" applyFill="1" applyBorder="1" applyAlignment="1" applyProtection="1">
      <alignment horizontal="center" vertical="center"/>
    </xf>
    <xf numFmtId="10" fontId="10" fillId="3" borderId="4" xfId="1" applyNumberFormat="1" applyFont="1" applyFill="1" applyBorder="1" applyAlignment="1" applyProtection="1">
      <alignment horizontal="center" vertical="center"/>
    </xf>
    <xf numFmtId="10" fontId="10" fillId="3" borderId="5" xfId="1" applyNumberFormat="1" applyFont="1" applyFill="1" applyBorder="1" applyAlignment="1" applyProtection="1">
      <alignment horizontal="center" vertical="center"/>
    </xf>
    <xf numFmtId="10" fontId="10" fillId="3" borderId="6" xfId="1" applyNumberFormat="1" applyFont="1" applyFill="1" applyBorder="1" applyAlignment="1" applyProtection="1">
      <alignment horizontal="center" vertical="center"/>
    </xf>
    <xf numFmtId="10" fontId="10" fillId="3" borderId="7" xfId="1" applyNumberFormat="1" applyFont="1" applyFill="1" applyBorder="1" applyAlignment="1" applyProtection="1">
      <alignment horizontal="center" vertical="center"/>
    </xf>
    <xf numFmtId="10" fontId="10" fillId="3" borderId="8" xfId="1" applyNumberFormat="1" applyFont="1" applyFill="1" applyBorder="1" applyAlignment="1" applyProtection="1">
      <alignment horizontal="center" vertical="center"/>
    </xf>
    <xf numFmtId="10" fontId="10" fillId="5" borderId="3" xfId="1" applyNumberFormat="1" applyFont="1" applyFill="1" applyBorder="1" applyAlignment="1" applyProtection="1">
      <alignment horizontal="center" vertical="center"/>
    </xf>
    <xf numFmtId="10" fontId="10" fillId="5" borderId="4" xfId="1" applyNumberFormat="1" applyFont="1" applyFill="1" applyBorder="1" applyAlignment="1" applyProtection="1">
      <alignment horizontal="center" vertical="center"/>
    </xf>
    <xf numFmtId="10" fontId="10" fillId="5" borderId="5" xfId="1" applyNumberFormat="1" applyFont="1" applyFill="1" applyBorder="1" applyAlignment="1" applyProtection="1">
      <alignment horizontal="center" vertical="center"/>
    </xf>
    <xf numFmtId="10" fontId="10" fillId="5" borderId="6" xfId="1" applyNumberFormat="1" applyFont="1" applyFill="1" applyBorder="1" applyAlignment="1" applyProtection="1">
      <alignment horizontal="center" vertical="center"/>
    </xf>
    <xf numFmtId="10" fontId="10" fillId="5" borderId="7" xfId="1" applyNumberFormat="1" applyFont="1" applyFill="1" applyBorder="1" applyAlignment="1" applyProtection="1">
      <alignment horizontal="center" vertical="center"/>
    </xf>
    <xf numFmtId="10" fontId="10" fillId="5" borderId="8" xfId="1" applyNumberFormat="1" applyFont="1" applyFill="1" applyBorder="1" applyAlignment="1" applyProtection="1">
      <alignment horizontal="center" vertical="center"/>
    </xf>
    <xf numFmtId="10" fontId="10" fillId="4" borderId="20" xfId="1" applyNumberFormat="1" applyFont="1" applyFill="1" applyBorder="1" applyAlignment="1" applyProtection="1">
      <alignment horizontal="center" vertical="center"/>
    </xf>
    <xf numFmtId="10" fontId="10" fillId="4" borderId="21" xfId="1" applyNumberFormat="1" applyFont="1" applyFill="1" applyBorder="1" applyAlignment="1" applyProtection="1">
      <alignment horizontal="center" vertical="center"/>
    </xf>
    <xf numFmtId="10" fontId="10" fillId="4" borderId="22" xfId="1" applyNumberFormat="1" applyFont="1" applyFill="1" applyBorder="1" applyAlignment="1" applyProtection="1">
      <alignment horizontal="center" vertical="center"/>
    </xf>
    <xf numFmtId="10" fontId="10" fillId="4" borderId="23" xfId="1" applyNumberFormat="1" applyFont="1" applyFill="1" applyBorder="1" applyAlignment="1" applyProtection="1">
      <alignment horizontal="center" vertical="center"/>
    </xf>
    <xf numFmtId="10" fontId="10" fillId="4" borderId="24" xfId="1" applyNumberFormat="1" applyFont="1" applyFill="1" applyBorder="1" applyAlignment="1" applyProtection="1">
      <alignment horizontal="center" vertical="center"/>
    </xf>
    <xf numFmtId="10" fontId="10" fillId="4" borderId="25" xfId="1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338817</xdr:colOff>
      <xdr:row>14</xdr:row>
      <xdr:rowOff>294218</xdr:rowOff>
    </xdr:from>
    <xdr:to>
      <xdr:col>11</xdr:col>
      <xdr:colOff>878417</xdr:colOff>
      <xdr:row>15</xdr:row>
      <xdr:rowOff>296334</xdr:rowOff>
    </xdr:to>
    <xdr:sp macro="" textlink="">
      <xdr:nvSpPr>
        <xdr:cNvPr id="2" name="Divisi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340067" y="4180418"/>
          <a:ext cx="539600" cy="510116"/>
        </a:xfrm>
        <a:prstGeom prst="mathDivid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14</xdr:col>
      <xdr:colOff>668257</xdr:colOff>
      <xdr:row>11</xdr:row>
      <xdr:rowOff>72571</xdr:rowOff>
    </xdr:from>
    <xdr:to>
      <xdr:col>14</xdr:col>
      <xdr:colOff>984250</xdr:colOff>
      <xdr:row>11</xdr:row>
      <xdr:rowOff>328082</xdr:rowOff>
    </xdr:to>
    <xdr:sp macro="" textlink="">
      <xdr:nvSpPr>
        <xdr:cNvPr id="3" name="Minu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996907" y="2434771"/>
          <a:ext cx="315993" cy="255511"/>
        </a:xfrm>
        <a:prstGeom prst="mathMin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14</xdr:col>
      <xdr:colOff>506488</xdr:colOff>
      <xdr:row>17</xdr:row>
      <xdr:rowOff>63499</xdr:rowOff>
    </xdr:from>
    <xdr:to>
      <xdr:col>14</xdr:col>
      <xdr:colOff>899584</xdr:colOff>
      <xdr:row>17</xdr:row>
      <xdr:rowOff>412749</xdr:rowOff>
    </xdr:to>
    <xdr:sp macro="" textlink="">
      <xdr:nvSpPr>
        <xdr:cNvPr id="4" name="Multiplizier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835138" y="5473699"/>
          <a:ext cx="393096" cy="349250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17</xdr:col>
      <xdr:colOff>730251</xdr:colOff>
      <xdr:row>12</xdr:row>
      <xdr:rowOff>95854</xdr:rowOff>
    </xdr:from>
    <xdr:to>
      <xdr:col>17</xdr:col>
      <xdr:colOff>1037166</xdr:colOff>
      <xdr:row>12</xdr:row>
      <xdr:rowOff>391583</xdr:rowOff>
    </xdr:to>
    <xdr:sp macro="" textlink="">
      <xdr:nvSpPr>
        <xdr:cNvPr id="5" name="Kreu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913351" y="2966054"/>
          <a:ext cx="306915" cy="295729"/>
        </a:xfrm>
        <a:prstGeom prst="plus">
          <a:avLst>
            <a:gd name="adj" fmla="val 384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201082</xdr:colOff>
      <xdr:row>15</xdr:row>
      <xdr:rowOff>359834</xdr:rowOff>
    </xdr:from>
    <xdr:to>
      <xdr:col>12</xdr:col>
      <xdr:colOff>709082</xdr:colOff>
      <xdr:row>20</xdr:row>
      <xdr:rowOff>190500</xdr:rowOff>
    </xdr:to>
    <xdr:sp macro="" textlink="">
      <xdr:nvSpPr>
        <xdr:cNvPr id="6" name="Geschweifte Klammer link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637432" y="4754034"/>
          <a:ext cx="508000" cy="2370666"/>
        </a:xfrm>
        <a:prstGeom prst="leftBrace">
          <a:avLst>
            <a:gd name="adj1" fmla="val 35416"/>
            <a:gd name="adj2" fmla="val 49554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15</xdr:col>
      <xdr:colOff>203200</xdr:colOff>
      <xdr:row>9</xdr:row>
      <xdr:rowOff>355600</xdr:rowOff>
    </xdr:from>
    <xdr:to>
      <xdr:col>16</xdr:col>
      <xdr:colOff>203200</xdr:colOff>
      <xdr:row>15</xdr:row>
      <xdr:rowOff>266700</xdr:rowOff>
    </xdr:to>
    <xdr:sp macro="" textlink="">
      <xdr:nvSpPr>
        <xdr:cNvPr id="7" name="Geschweifte Klammer link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7487900" y="2667000"/>
          <a:ext cx="762000" cy="2959100"/>
        </a:xfrm>
        <a:prstGeom prst="leftBrace">
          <a:avLst>
            <a:gd name="adj1" fmla="val 35416"/>
            <a:gd name="adj2" fmla="val 53125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12</xdr:col>
      <xdr:colOff>201082</xdr:colOff>
      <xdr:row>8</xdr:row>
      <xdr:rowOff>412749</xdr:rowOff>
    </xdr:from>
    <xdr:to>
      <xdr:col>13</xdr:col>
      <xdr:colOff>31750</xdr:colOff>
      <xdr:row>15</xdr:row>
      <xdr:rowOff>116416</xdr:rowOff>
    </xdr:to>
    <xdr:sp macro="" textlink="">
      <xdr:nvSpPr>
        <xdr:cNvPr id="8" name="Geschweifte Klammer link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637432" y="1250949"/>
          <a:ext cx="592668" cy="3259667"/>
        </a:xfrm>
        <a:prstGeom prst="leftBrace">
          <a:avLst>
            <a:gd name="adj1" fmla="val 35416"/>
            <a:gd name="adj2" fmla="val 45009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9</xdr:col>
      <xdr:colOff>169332</xdr:colOff>
      <xdr:row>9</xdr:row>
      <xdr:rowOff>359832</xdr:rowOff>
    </xdr:from>
    <xdr:to>
      <xdr:col>10</xdr:col>
      <xdr:colOff>10583</xdr:colOff>
      <xdr:row>19</xdr:row>
      <xdr:rowOff>158749</xdr:rowOff>
    </xdr:to>
    <xdr:sp macro="" textlink="">
      <xdr:nvSpPr>
        <xdr:cNvPr id="9" name="Geschweifte Klammer link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7967132" y="1706032"/>
          <a:ext cx="603251" cy="4878917"/>
        </a:xfrm>
        <a:prstGeom prst="leftBrace">
          <a:avLst>
            <a:gd name="adj1" fmla="val 35416"/>
            <a:gd name="adj2" fmla="val 49554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4"/>
  <sheetViews>
    <sheetView showGridLines="0" tabSelected="1" topLeftCell="B1" zoomScale="60" zoomScaleNormal="60" workbookViewId="0">
      <selection activeCell="Q18" sqref="Q18"/>
    </sheetView>
  </sheetViews>
  <sheetFormatPr baseColWidth="10" defaultColWidth="10.81640625" defaultRowHeight="14.5" x14ac:dyDescent="0.35"/>
  <cols>
    <col min="1" max="1" width="16.81640625" style="1" customWidth="1"/>
    <col min="2" max="2" width="10.81640625" style="1"/>
    <col min="3" max="3" width="15.453125" style="1" customWidth="1"/>
    <col min="4" max="4" width="11.1796875" style="1" customWidth="1"/>
    <col min="5" max="5" width="25.1796875" style="1" customWidth="1"/>
    <col min="6" max="6" width="20.7265625" style="1" customWidth="1"/>
    <col min="7" max="7" width="10.81640625" style="1"/>
    <col min="8" max="8" width="20.81640625" style="1" customWidth="1"/>
    <col min="9" max="9" width="11.81640625" style="1" bestFit="1" customWidth="1"/>
    <col min="10" max="10" width="10.81640625" style="1"/>
    <col min="11" max="12" width="20.54296875" style="1" customWidth="1"/>
    <col min="13" max="13" width="10.81640625" style="1"/>
    <col min="14" max="14" width="16.1796875" style="1" bestFit="1" customWidth="1"/>
    <col min="15" max="15" width="23.81640625" style="1" customWidth="1"/>
    <col min="16" max="16" width="10.81640625" style="1"/>
    <col min="17" max="17" width="20.453125" style="1" customWidth="1"/>
    <col min="18" max="18" width="27.1796875" style="1" customWidth="1"/>
    <col min="19" max="19" width="10.81640625" style="1"/>
    <col min="20" max="20" width="20.54296875" style="1" customWidth="1"/>
    <col min="21" max="21" width="10.81640625" style="1"/>
    <col min="22" max="22" width="20.26953125" style="1" customWidth="1"/>
    <col min="23" max="16384" width="10.81640625" style="1"/>
  </cols>
  <sheetData>
    <row r="1" spans="1:29" ht="15" thickBot="1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15" customHeight="1" x14ac:dyDescent="0.35">
      <c r="A2" s="69" t="s">
        <v>8</v>
      </c>
      <c r="B2" s="70"/>
      <c r="C2" s="71"/>
      <c r="D2" s="3"/>
      <c r="E2" s="81" t="s">
        <v>10</v>
      </c>
      <c r="F2" s="82"/>
      <c r="G2" s="8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15" customHeight="1" thickBot="1" x14ac:dyDescent="0.4">
      <c r="A3" s="72"/>
      <c r="B3" s="73"/>
      <c r="C3" s="74"/>
      <c r="D3" s="3"/>
      <c r="E3" s="84"/>
      <c r="F3" s="85"/>
      <c r="G3" s="86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15" thickBo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5" customHeight="1" x14ac:dyDescent="0.35">
      <c r="A5" s="75" t="s">
        <v>9</v>
      </c>
      <c r="B5" s="76"/>
      <c r="C5" s="7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15" customHeight="1" thickBot="1" x14ac:dyDescent="0.4">
      <c r="A6" s="78"/>
      <c r="B6" s="79"/>
      <c r="C6" s="8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3.5" customHeight="1" thickBot="1" x14ac:dyDescent="0.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ht="28" customHeight="1" thickBot="1" x14ac:dyDescent="0.4">
      <c r="A8" s="61" t="s">
        <v>13</v>
      </c>
      <c r="B8" s="62"/>
      <c r="C8" s="63"/>
      <c r="D8" s="3"/>
      <c r="E8" s="3"/>
      <c r="F8" s="3"/>
      <c r="G8" s="3"/>
      <c r="H8" s="3"/>
      <c r="I8" s="3"/>
      <c r="J8" s="3"/>
      <c r="K8" s="67" t="s">
        <v>1</v>
      </c>
      <c r="L8" s="11">
        <f>L12-L11</f>
        <v>5000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ht="40" customHeight="1" thickBot="1" x14ac:dyDescent="0.4">
      <c r="A9" s="3"/>
      <c r="B9" s="3"/>
      <c r="C9" s="48"/>
      <c r="D9" s="43"/>
      <c r="E9" s="43"/>
      <c r="F9" s="4"/>
      <c r="G9" s="4"/>
      <c r="H9" s="5"/>
      <c r="I9" s="5"/>
      <c r="J9" s="5"/>
      <c r="K9" s="68"/>
      <c r="L9" s="46">
        <f>(L12-L11)/L11</f>
        <v>1.6666666666666666E-2</v>
      </c>
      <c r="M9" s="5"/>
      <c r="N9" s="5"/>
      <c r="O9" s="5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ht="40" customHeight="1" thickBot="1" x14ac:dyDescent="0.4">
      <c r="A10" s="3"/>
      <c r="B10" s="3"/>
      <c r="C10" s="43"/>
      <c r="D10" s="48"/>
      <c r="E10" s="48"/>
      <c r="F10" s="42"/>
      <c r="G10" s="42"/>
      <c r="H10" s="42"/>
      <c r="I10" s="42"/>
      <c r="J10" s="5"/>
      <c r="K10" s="5"/>
      <c r="L10" s="5"/>
      <c r="M10" s="5"/>
      <c r="N10" s="56" t="s">
        <v>0</v>
      </c>
      <c r="O10" s="6">
        <f>L18</f>
        <v>1000000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40" customHeight="1" thickBot="1" x14ac:dyDescent="0.4">
      <c r="A11" s="3"/>
      <c r="B11" s="3"/>
      <c r="C11" s="44"/>
      <c r="D11" s="44"/>
      <c r="E11" s="44"/>
      <c r="F11" s="8"/>
      <c r="G11" s="8"/>
      <c r="H11" s="3"/>
      <c r="I11" s="3"/>
      <c r="J11" s="5"/>
      <c r="K11" s="53" t="s">
        <v>14</v>
      </c>
      <c r="L11" s="9">
        <f>O10-O13</f>
        <v>300000</v>
      </c>
      <c r="M11" s="5"/>
      <c r="N11" s="58"/>
      <c r="O11" s="10">
        <f>L19</f>
        <v>1016666.6666666666</v>
      </c>
      <c r="P11" s="3"/>
      <c r="Q11" s="56" t="s">
        <v>2</v>
      </c>
      <c r="R11" s="6">
        <f>L18*T12</f>
        <v>200000</v>
      </c>
      <c r="S11" s="3"/>
      <c r="T11" s="40" t="s">
        <v>2</v>
      </c>
      <c r="U11" s="3"/>
      <c r="V11" s="3"/>
      <c r="W11" s="3"/>
      <c r="X11" s="3"/>
      <c r="Y11" s="3"/>
      <c r="Z11" s="3"/>
      <c r="AA11" s="3"/>
      <c r="AB11" s="3"/>
      <c r="AC11" s="3"/>
    </row>
    <row r="12" spans="1:29" ht="40" customHeight="1" thickBot="1" x14ac:dyDescent="0.4">
      <c r="A12" s="3"/>
      <c r="B12" s="3"/>
      <c r="C12" s="4"/>
      <c r="D12" s="4"/>
      <c r="E12" s="4"/>
      <c r="F12" s="4"/>
      <c r="G12" s="4"/>
      <c r="H12" s="3"/>
      <c r="I12" s="3"/>
      <c r="J12" s="5"/>
      <c r="K12" s="54"/>
      <c r="L12" s="11">
        <f>O10-O14</f>
        <v>305000</v>
      </c>
      <c r="M12" s="12"/>
      <c r="N12" s="5"/>
      <c r="O12" s="5"/>
      <c r="P12" s="3"/>
      <c r="Q12" s="58"/>
      <c r="R12" s="10">
        <f>L19*T12</f>
        <v>203333.33333333334</v>
      </c>
      <c r="S12" s="3"/>
      <c r="T12" s="2">
        <v>0.2</v>
      </c>
      <c r="U12" s="3"/>
      <c r="V12" s="3"/>
      <c r="W12" s="3"/>
      <c r="X12" s="3"/>
      <c r="Y12" s="3"/>
      <c r="Z12" s="3"/>
      <c r="AA12" s="3"/>
      <c r="AB12" s="3"/>
      <c r="AC12" s="3"/>
    </row>
    <row r="13" spans="1:29" ht="40" customHeight="1" thickBot="1" x14ac:dyDescent="0.4">
      <c r="A13" s="3"/>
      <c r="B13" s="3"/>
      <c r="C13" s="4"/>
      <c r="D13" s="4"/>
      <c r="E13" s="4"/>
      <c r="F13" s="4"/>
      <c r="G13" s="4"/>
      <c r="H13" s="5"/>
      <c r="I13" s="5"/>
      <c r="J13" s="5"/>
      <c r="K13" s="55"/>
      <c r="L13" s="13">
        <f>O11-O15</f>
        <v>305000</v>
      </c>
      <c r="M13" s="5"/>
      <c r="N13" s="56" t="s">
        <v>5</v>
      </c>
      <c r="O13" s="6">
        <f>R11+R14</f>
        <v>700000</v>
      </c>
      <c r="P13" s="3"/>
      <c r="Q13" s="14"/>
      <c r="R13" s="15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ht="40" customHeight="1" thickBot="1" x14ac:dyDescent="0.4">
      <c r="A14" s="3"/>
      <c r="B14" s="3"/>
      <c r="C14" s="87" t="s">
        <v>16</v>
      </c>
      <c r="D14" s="88"/>
      <c r="E14" s="16">
        <f>I14</f>
        <v>0.3</v>
      </c>
      <c r="F14" s="93" t="s">
        <v>17</v>
      </c>
      <c r="G14" s="4"/>
      <c r="H14" s="56" t="s">
        <v>15</v>
      </c>
      <c r="I14" s="17">
        <f>L11/L18</f>
        <v>0.3</v>
      </c>
      <c r="J14" s="12"/>
      <c r="K14" s="5"/>
      <c r="L14" s="3"/>
      <c r="M14" s="12"/>
      <c r="N14" s="57"/>
      <c r="O14" s="11">
        <f>R11+R15</f>
        <v>695000</v>
      </c>
      <c r="P14" s="3"/>
      <c r="Q14" s="53" t="s">
        <v>3</v>
      </c>
      <c r="R14" s="6">
        <f>L18*T15</f>
        <v>500000</v>
      </c>
      <c r="S14" s="3"/>
      <c r="T14" s="40" t="s">
        <v>4</v>
      </c>
      <c r="U14" s="3"/>
      <c r="V14" s="3"/>
      <c r="W14" s="3"/>
      <c r="X14" s="3"/>
      <c r="Y14" s="3"/>
      <c r="Z14" s="3"/>
      <c r="AA14" s="3"/>
      <c r="AB14" s="3"/>
      <c r="AC14" s="3"/>
    </row>
    <row r="15" spans="1:29" ht="40" customHeight="1" thickBot="1" x14ac:dyDescent="0.4">
      <c r="A15" s="3"/>
      <c r="B15" s="3"/>
      <c r="C15" s="89"/>
      <c r="D15" s="90"/>
      <c r="E15" s="41">
        <f>I15</f>
        <v>0.30499999999999999</v>
      </c>
      <c r="F15" s="93"/>
      <c r="G15" s="3"/>
      <c r="H15" s="57"/>
      <c r="I15" s="18">
        <f>L12/L18</f>
        <v>0.30499999999999999</v>
      </c>
      <c r="J15" s="3"/>
      <c r="K15" s="3"/>
      <c r="L15" s="3"/>
      <c r="M15" s="3"/>
      <c r="N15" s="58"/>
      <c r="O15" s="10">
        <f>O13*(1+L9)</f>
        <v>711666.66666666663</v>
      </c>
      <c r="P15" s="3"/>
      <c r="Q15" s="55"/>
      <c r="R15" s="11">
        <f>R14*(1-Q18)</f>
        <v>495000</v>
      </c>
      <c r="S15" s="39"/>
      <c r="T15" s="2">
        <v>0.5</v>
      </c>
      <c r="U15" s="3"/>
      <c r="V15" s="3"/>
      <c r="W15" s="3"/>
      <c r="X15" s="3"/>
      <c r="Y15" s="3"/>
      <c r="Z15" s="3"/>
      <c r="AA15" s="3"/>
      <c r="AB15" s="3"/>
      <c r="AC15" s="3"/>
    </row>
    <row r="16" spans="1:29" ht="40" customHeight="1" thickBot="1" x14ac:dyDescent="0.4">
      <c r="A16" s="3"/>
      <c r="B16" s="3"/>
      <c r="C16" s="91"/>
      <c r="D16" s="92"/>
      <c r="E16" s="19">
        <f>I16</f>
        <v>0.3</v>
      </c>
      <c r="F16" s="93"/>
      <c r="G16" s="3"/>
      <c r="H16" s="58"/>
      <c r="I16" s="20">
        <f>L13/L19</f>
        <v>0.3</v>
      </c>
      <c r="J16" s="3"/>
      <c r="K16" s="3"/>
      <c r="L16" s="3"/>
      <c r="M16" s="3"/>
      <c r="N16" s="3"/>
      <c r="O16" s="21"/>
      <c r="P16" s="3"/>
      <c r="Q16" s="22"/>
      <c r="R16" s="23"/>
      <c r="S16" s="3"/>
      <c r="T16" s="49"/>
      <c r="U16" s="3"/>
      <c r="V16" s="3"/>
      <c r="W16" s="3"/>
      <c r="X16" s="3"/>
      <c r="Y16" s="3"/>
      <c r="Z16" s="3"/>
      <c r="AA16" s="3"/>
      <c r="AB16" s="3"/>
      <c r="AC16" s="3"/>
    </row>
    <row r="17" spans="1:29" ht="40" customHeight="1" thickBot="1" x14ac:dyDescent="0.4">
      <c r="A17" s="3"/>
      <c r="B17" s="3"/>
      <c r="C17" s="4"/>
      <c r="D17" s="4"/>
      <c r="E17" s="4"/>
      <c r="F17" s="4"/>
      <c r="G17" s="4"/>
      <c r="H17" s="24"/>
      <c r="I17" s="12"/>
      <c r="J17" s="12"/>
      <c r="K17" s="5"/>
      <c r="L17" s="5"/>
      <c r="M17" s="5"/>
      <c r="N17" s="25" t="s">
        <v>6</v>
      </c>
      <c r="O17" s="26">
        <v>100</v>
      </c>
      <c r="P17" s="5"/>
      <c r="Q17" s="40" t="s">
        <v>12</v>
      </c>
      <c r="R17" s="3"/>
      <c r="S17" s="3"/>
      <c r="T17" s="50"/>
      <c r="U17" s="3"/>
      <c r="V17" s="3"/>
      <c r="W17" s="3"/>
      <c r="X17" s="3"/>
      <c r="Y17" s="3"/>
      <c r="Z17" s="3"/>
      <c r="AA17" s="3"/>
      <c r="AB17" s="3"/>
      <c r="AC17" s="3"/>
    </row>
    <row r="18" spans="1:29" ht="40" customHeight="1" thickBot="1" x14ac:dyDescent="0.4">
      <c r="A18" s="3"/>
      <c r="B18" s="3"/>
      <c r="C18" s="4"/>
      <c r="D18" s="64"/>
      <c r="E18" s="28"/>
      <c r="F18" s="28"/>
      <c r="G18" s="29"/>
      <c r="H18" s="5"/>
      <c r="I18" s="5"/>
      <c r="J18" s="5"/>
      <c r="K18" s="65" t="s">
        <v>0</v>
      </c>
      <c r="L18" s="6">
        <f>O17*O19</f>
        <v>1000000</v>
      </c>
      <c r="M18" s="12"/>
      <c r="N18" s="30"/>
      <c r="O18" s="31"/>
      <c r="P18" s="5"/>
      <c r="Q18" s="2">
        <v>0.01</v>
      </c>
      <c r="R18" s="12"/>
      <c r="S18" s="3"/>
      <c r="T18" s="15"/>
      <c r="U18" s="3"/>
      <c r="V18" s="3"/>
      <c r="W18" s="3"/>
      <c r="X18" s="3"/>
      <c r="Y18" s="3"/>
      <c r="Z18" s="3"/>
      <c r="AA18" s="3"/>
      <c r="AB18" s="3"/>
      <c r="AC18" s="3"/>
    </row>
    <row r="19" spans="1:29" ht="40" customHeight="1" thickBot="1" x14ac:dyDescent="0.4">
      <c r="A19" s="3"/>
      <c r="B19" s="3"/>
      <c r="C19" s="4"/>
      <c r="D19" s="64"/>
      <c r="E19" s="32"/>
      <c r="F19" s="32"/>
      <c r="G19" s="7"/>
      <c r="H19" s="3"/>
      <c r="I19" s="33"/>
      <c r="J19" s="5"/>
      <c r="K19" s="66"/>
      <c r="L19" s="10">
        <f>L18*(1+L9)</f>
        <v>1016666.6666666666</v>
      </c>
      <c r="M19" s="5"/>
      <c r="N19" s="56" t="s">
        <v>7</v>
      </c>
      <c r="O19" s="34">
        <v>10000</v>
      </c>
      <c r="P19" s="5"/>
      <c r="Q19" s="52">
        <v>1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40" customHeight="1" thickBot="1" x14ac:dyDescent="0.4">
      <c r="A20" s="3"/>
      <c r="B20" s="3"/>
      <c r="C20" s="4"/>
      <c r="D20" s="4"/>
      <c r="E20" s="4"/>
      <c r="F20" s="4"/>
      <c r="G20" s="4"/>
      <c r="H20" s="24"/>
      <c r="I20" s="35"/>
      <c r="J20" s="12"/>
      <c r="K20" s="5"/>
      <c r="L20" s="5"/>
      <c r="M20" s="5"/>
      <c r="N20" s="58"/>
      <c r="O20" s="47">
        <f>L13/(1-T15-T12)/100</f>
        <v>10166.666666666668</v>
      </c>
      <c r="P20" s="5"/>
      <c r="Q20" s="3"/>
      <c r="R20" s="51" t="str">
        <f>IF(Q18&gt;Q19,"Die Materialkostensenkung darf nicht größer als 100 % sein!","")</f>
        <v/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38.5" customHeight="1" thickBot="1" x14ac:dyDescent="0.4">
      <c r="A21" s="3"/>
      <c r="B21" s="3"/>
      <c r="C21" s="3"/>
      <c r="D21" s="3"/>
      <c r="E21" s="3"/>
      <c r="F21" s="4"/>
      <c r="G21" s="4"/>
      <c r="H21" s="5"/>
      <c r="I21" s="5"/>
      <c r="J21" s="36"/>
      <c r="K21" s="59" t="s">
        <v>11</v>
      </c>
      <c r="L21" s="45">
        <f>(L19-L18)/L18</f>
        <v>1.6666666666666628E-2</v>
      </c>
      <c r="M21" s="5"/>
      <c r="N21" s="24"/>
      <c r="O21" s="27"/>
      <c r="P21" s="12"/>
      <c r="Q21" s="5"/>
      <c r="R21" s="5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40" customHeight="1" thickBot="1" x14ac:dyDescent="0.4">
      <c r="A22" s="3"/>
      <c r="B22" s="3"/>
      <c r="C22" s="3"/>
      <c r="D22" s="3"/>
      <c r="E22" s="3"/>
      <c r="F22" s="4"/>
      <c r="G22" s="4"/>
      <c r="H22" s="5"/>
      <c r="I22" s="5"/>
      <c r="J22" s="5"/>
      <c r="K22" s="60"/>
      <c r="L22" s="10">
        <f>L19-L18</f>
        <v>16666.666666666628</v>
      </c>
      <c r="M22" s="12"/>
      <c r="N22" s="5"/>
      <c r="O22" s="5"/>
      <c r="P22" s="5"/>
      <c r="Q22" s="5"/>
      <c r="R22" s="5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21" x14ac:dyDescent="0.35">
      <c r="A23" s="3"/>
      <c r="B23" s="3"/>
      <c r="C23" s="4"/>
      <c r="D23" s="4"/>
      <c r="E23" s="4"/>
      <c r="F23" s="4"/>
      <c r="G23" s="4"/>
      <c r="H23" s="5"/>
      <c r="I23" s="5"/>
      <c r="J23" s="5"/>
      <c r="K23" s="5"/>
      <c r="L23" s="5"/>
      <c r="M23" s="5"/>
      <c r="N23" s="24"/>
      <c r="O23" s="27"/>
      <c r="P23" s="12"/>
      <c r="Q23" s="5"/>
      <c r="R23" s="5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x14ac:dyDescent="0.35">
      <c r="A24" s="3"/>
      <c r="B24" s="3"/>
      <c r="C24" s="3"/>
      <c r="D24" s="3"/>
      <c r="E24" s="3"/>
      <c r="F24" s="37"/>
      <c r="G24" s="37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</row>
    <row r="27" spans="1:29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28.5" customHeigh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ht="15" customHeight="1" x14ac:dyDescent="0.35">
      <c r="A31" s="3"/>
      <c r="B31" s="3"/>
      <c r="C31" s="3"/>
      <c r="D31" s="3"/>
      <c r="E31" s="3"/>
      <c r="F31" s="3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</row>
    <row r="34" spans="1:29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</sheetData>
  <sheetProtection algorithmName="SHA-512" hashValue="XLbrQJP95BgEch94b2pUhOzZacIqnS/pEeRXEVMCEb0FQbfbcUUh1mL9RDUcIJXnTv9Y8JEhmjpZFYfufB1N/Q==" saltValue="UvnrAq/dfWNOdRQ75V4t1A==" spinCount="100000" sheet="1" objects="1" scenarios="1" selectLockedCells="1"/>
  <mergeCells count="17">
    <mergeCell ref="A2:C3"/>
    <mergeCell ref="A5:C6"/>
    <mergeCell ref="E2:G3"/>
    <mergeCell ref="C14:D16"/>
    <mergeCell ref="F14:F16"/>
    <mergeCell ref="K11:K13"/>
    <mergeCell ref="N13:N15"/>
    <mergeCell ref="K21:K22"/>
    <mergeCell ref="Q11:Q12"/>
    <mergeCell ref="A8:C8"/>
    <mergeCell ref="H14:H16"/>
    <mergeCell ref="Q14:Q15"/>
    <mergeCell ref="D18:D19"/>
    <mergeCell ref="K18:K19"/>
    <mergeCell ref="N19:N20"/>
    <mergeCell ref="K8:K9"/>
    <mergeCell ref="N10:N11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2830A739FA194184E26CBE2DEC022C" ma:contentTypeVersion="" ma:contentTypeDescription="Ein neues Dokument erstellen." ma:contentTypeScope="" ma:versionID="3d4a65edfb735a3e88cd33807e53f7e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C25BDE-5CA6-42CD-B63B-A0CA557409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D86914-B24C-4D40-9A4C-1E50671D1E6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55696b60-0389-45c2-bb8c-032517eb46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363B26D-B644-45DF-A99C-758617875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Aufgabe 3 - Kritik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</dc:creator>
  <cp:lastModifiedBy>vo</cp:lastModifiedBy>
  <dcterms:created xsi:type="dcterms:W3CDTF">2020-02-03T13:00:22Z</dcterms:created>
  <dcterms:modified xsi:type="dcterms:W3CDTF">2021-06-11T15:09:16Z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0x0101003B2830A739FA194184E26CBE2DEC022C</vt:lpwstr>
  </property>
</Properties>
</file>