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Abt_4\Ref44\Handreichungsarbeit\BG_HR\Alle HR doc, pdf\WGW\Materialsammlung\1 Gewinnbeitrag des Einkaufs\"/>
    </mc:Choice>
  </mc:AlternateContent>
  <workbookProtection workbookAlgorithmName="SHA-512" workbookHashValue="u+RYJt2KrMSLjFZj2AO8VW3J56KqTLY0U2kQZG/Npgv6UnwXCtYuoHlGqoy2mvLE1LNY0zWHmd/sWOGjkspxYA==" workbookSaltValue="b7TBVOT+You9B1wY0aS4Dw==" workbookSpinCount="100000" lockStructure="1"/>
  <bookViews>
    <workbookView xWindow="-110" yWindow="-110" windowWidth="19420" windowHeight="10420"/>
  </bookViews>
  <sheets>
    <sheet name="Aufgabe 3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4" i="3" l="1"/>
  <c r="P18" i="3"/>
  <c r="N7" i="3" l="1"/>
  <c r="Q11" i="3" l="1"/>
  <c r="P16" i="3" s="1"/>
  <c r="Q9" i="3" l="1"/>
  <c r="Q12" i="3"/>
  <c r="N10" i="3" l="1"/>
  <c r="N11" i="3"/>
  <c r="K9" i="3" s="1"/>
  <c r="K8" i="3" l="1"/>
  <c r="H11" i="3" s="1"/>
  <c r="D11" i="3" s="1"/>
  <c r="K5" i="3" l="1"/>
  <c r="K6" i="3"/>
  <c r="K16" i="3" l="1"/>
  <c r="N12" i="3"/>
  <c r="K18" i="3" l="1"/>
  <c r="K19" i="3"/>
  <c r="N8" i="3"/>
  <c r="K10" i="3" s="1"/>
</calcChain>
</file>

<file path=xl/sharedStrings.xml><?xml version="1.0" encoding="utf-8"?>
<sst xmlns="http://schemas.openxmlformats.org/spreadsheetml/2006/main" count="17" uniqueCount="16">
  <si>
    <t>Umsatz-
erlöse</t>
  </si>
  <si>
    <t>Gewinn-
steigerung
um</t>
  </si>
  <si>
    <t>Sonstige Kosten</t>
  </si>
  <si>
    <t>Materialkosten-
anteil</t>
  </si>
  <si>
    <t>Vor Senkung der Materialkosten</t>
  </si>
  <si>
    <t>Nach Senkung der Materialkosten</t>
  </si>
  <si>
    <t>Eingabebereich: Hier Werte eingeben</t>
  </si>
  <si>
    <t>Materialkosten-
senkung um</t>
  </si>
  <si>
    <t>Materialkosten</t>
  </si>
  <si>
    <t>Notwendige Umsatz- steigerung</t>
  </si>
  <si>
    <t>Selbstkosten</t>
  </si>
  <si>
    <t>Gewinn
vor Steuern</t>
  </si>
  <si>
    <t>erwirtschaftet.</t>
  </si>
  <si>
    <t>Umsatz-
rentabilität</t>
  </si>
  <si>
    <t>Pro umgesetzten 
EUR wird ein Gewinn von</t>
  </si>
  <si>
    <t xml:space="preserve">Bei entsprechender Umsatzsteigerung                                     (keine Materialkostensenkung)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</si>
</sst>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66" fontId="6" fillId="3" borderId="1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</xf>
    <xf numFmtId="0" fontId="10" fillId="0" borderId="0" xfId="0" applyFont="1" applyAlignment="1" applyProtection="1">
      <alignment vertical="center" wrapText="1"/>
    </xf>
    <xf numFmtId="166" fontId="6" fillId="3" borderId="3" xfId="0" applyNumberFormat="1" applyFont="1" applyFill="1" applyBorder="1" applyAlignment="1" applyProtection="1">
      <alignment horizontal="center" vertical="center"/>
    </xf>
    <xf numFmtId="166" fontId="6" fillId="6" borderId="1" xfId="0" applyNumberFormat="1" applyFont="1" applyFill="1" applyBorder="1" applyAlignment="1" applyProtection="1">
      <alignment horizontal="center" vertical="center"/>
    </xf>
    <xf numFmtId="166" fontId="6" fillId="5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center" wrapText="1"/>
    </xf>
    <xf numFmtId="166" fontId="6" fillId="6" borderId="4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164" fontId="0" fillId="2" borderId="0" xfId="0" applyNumberFormat="1" applyFill="1" applyProtection="1"/>
    <xf numFmtId="0" fontId="7" fillId="0" borderId="0" xfId="0" applyFont="1" applyBorder="1" applyAlignment="1" applyProtection="1">
      <alignment horizontal="center" vertical="center" wrapText="1"/>
    </xf>
    <xf numFmtId="0" fontId="7" fillId="2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165" fontId="6" fillId="2" borderId="0" xfId="1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10" fontId="4" fillId="2" borderId="7" xfId="1" applyNumberFormat="1" applyFont="1" applyFill="1" applyBorder="1" applyAlignment="1" applyProtection="1">
      <alignment vertical="center" wrapText="1"/>
    </xf>
    <xf numFmtId="0" fontId="0" fillId="0" borderId="0" xfId="0" applyBorder="1" applyProtection="1"/>
    <xf numFmtId="0" fontId="8" fillId="0" borderId="0" xfId="0" applyFont="1" applyAlignment="1" applyProtection="1">
      <alignment vertical="center"/>
    </xf>
    <xf numFmtId="10" fontId="4" fillId="2" borderId="18" xfId="1" applyNumberFormat="1" applyFont="1" applyFill="1" applyBorder="1" applyAlignment="1" applyProtection="1">
      <alignment vertical="center" wrapText="1"/>
    </xf>
    <xf numFmtId="165" fontId="6" fillId="0" borderId="0" xfId="1" applyNumberFormat="1" applyFont="1" applyFill="1" applyBorder="1" applyAlignment="1" applyProtection="1">
      <alignment horizontal="center" vertical="center"/>
    </xf>
    <xf numFmtId="9" fontId="12" fillId="0" borderId="0" xfId="0" applyNumberFormat="1" applyFont="1" applyAlignment="1" applyProtection="1">
      <alignment horizontal="center" vertical="center"/>
    </xf>
    <xf numFmtId="0" fontId="7" fillId="4" borderId="13" xfId="0" applyFont="1" applyFill="1" applyBorder="1" applyAlignment="1" applyProtection="1">
      <alignment horizontal="center" vertical="center" wrapText="1"/>
    </xf>
    <xf numFmtId="10" fontId="13" fillId="4" borderId="10" xfId="0" applyNumberFormat="1" applyFont="1" applyFill="1" applyBorder="1" applyAlignment="1" applyProtection="1">
      <alignment horizontal="center" vertical="center"/>
      <protection locked="0"/>
    </xf>
    <xf numFmtId="10" fontId="6" fillId="5" borderId="1" xfId="0" applyNumberFormat="1" applyFont="1" applyFill="1" applyBorder="1" applyAlignment="1" applyProtection="1">
      <alignment horizontal="center" vertical="center"/>
    </xf>
    <xf numFmtId="10" fontId="6" fillId="6" borderId="1" xfId="0" applyNumberFormat="1" applyFont="1" applyFill="1" applyBorder="1" applyAlignment="1" applyProtection="1">
      <alignment horizontal="center" vertical="center"/>
    </xf>
    <xf numFmtId="166" fontId="6" fillId="5" borderId="4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10" fontId="12" fillId="2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Alignment="1" applyProtection="1"/>
    <xf numFmtId="0" fontId="2" fillId="0" borderId="0" xfId="0" applyFont="1" applyBorder="1" applyAlignment="1" applyProtection="1">
      <alignment horizontal="center" vertical="center"/>
    </xf>
    <xf numFmtId="10" fontId="5" fillId="4" borderId="10" xfId="1" applyNumberFormat="1" applyFont="1" applyFill="1" applyBorder="1" applyAlignment="1" applyProtection="1">
      <alignment horizontal="center" vertical="center" wrapText="1"/>
    </xf>
    <xf numFmtId="10" fontId="11" fillId="6" borderId="5" xfId="1" applyNumberFormat="1" applyFont="1" applyFill="1" applyBorder="1" applyAlignment="1" applyProtection="1">
      <alignment horizontal="center" vertical="center" wrapText="1"/>
    </xf>
    <xf numFmtId="10" fontId="11" fillId="6" borderId="7" xfId="1" applyNumberFormat="1" applyFont="1" applyFill="1" applyBorder="1" applyAlignment="1" applyProtection="1">
      <alignment horizontal="center" vertical="center" wrapText="1"/>
    </xf>
    <xf numFmtId="10" fontId="11" fillId="6" borderId="6" xfId="1" applyNumberFormat="1" applyFont="1" applyFill="1" applyBorder="1" applyAlignment="1" applyProtection="1">
      <alignment horizontal="center" vertical="center" wrapText="1"/>
    </xf>
    <xf numFmtId="10" fontId="11" fillId="6" borderId="8" xfId="1" applyNumberFormat="1" applyFont="1" applyFill="1" applyBorder="1" applyAlignment="1" applyProtection="1">
      <alignment horizontal="center" vertical="center" wrapText="1"/>
    </xf>
    <xf numFmtId="10" fontId="11" fillId="6" borderId="11" xfId="1" applyNumberFormat="1" applyFont="1" applyFill="1" applyBorder="1" applyAlignment="1" applyProtection="1">
      <alignment horizontal="center" vertical="center" wrapText="1"/>
    </xf>
    <xf numFmtId="10" fontId="11" fillId="6" borderId="9" xfId="1" applyNumberFormat="1" applyFont="1" applyFill="1" applyBorder="1" applyAlignment="1" applyProtection="1">
      <alignment horizontal="center" vertical="center" wrapText="1"/>
    </xf>
    <xf numFmtId="0" fontId="6" fillId="6" borderId="5" xfId="0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7" fillId="4" borderId="19" xfId="0" applyFon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center" vertical="center" wrapText="1"/>
    </xf>
    <xf numFmtId="166" fontId="6" fillId="3" borderId="3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center" vertical="center"/>
    </xf>
    <xf numFmtId="166" fontId="6" fillId="3" borderId="4" xfId="1" applyNumberFormat="1" applyFont="1" applyFill="1" applyBorder="1" applyAlignment="1" applyProtection="1">
      <alignment horizontal="center" vertical="center"/>
    </xf>
    <xf numFmtId="10" fontId="6" fillId="3" borderId="3" xfId="1" applyNumberFormat="1" applyFont="1" applyFill="1" applyBorder="1" applyAlignment="1" applyProtection="1">
      <alignment horizontal="center" vertical="center"/>
    </xf>
    <xf numFmtId="10" fontId="6" fillId="3" borderId="12" xfId="1" applyNumberFormat="1" applyFont="1" applyFill="1" applyBorder="1" applyAlignment="1" applyProtection="1">
      <alignment horizontal="center" vertical="center"/>
    </xf>
    <xf numFmtId="10" fontId="6" fillId="3" borderId="4" xfId="1" applyNumberFormat="1" applyFont="1" applyFill="1" applyBorder="1" applyAlignment="1" applyProtection="1">
      <alignment horizontal="center" vertical="center"/>
    </xf>
    <xf numFmtId="10" fontId="11" fillId="3" borderId="5" xfId="1" applyNumberFormat="1" applyFont="1" applyFill="1" applyBorder="1" applyAlignment="1" applyProtection="1">
      <alignment horizontal="center" vertical="center" wrapText="1"/>
    </xf>
    <xf numFmtId="10" fontId="11" fillId="3" borderId="7" xfId="1" applyNumberFormat="1" applyFont="1" applyFill="1" applyBorder="1" applyAlignment="1" applyProtection="1">
      <alignment horizontal="center" vertical="center" wrapText="1"/>
    </xf>
    <xf numFmtId="10" fontId="11" fillId="3" borderId="6" xfId="1" applyNumberFormat="1" applyFont="1" applyFill="1" applyBorder="1" applyAlignment="1" applyProtection="1">
      <alignment horizontal="center" vertical="center" wrapText="1"/>
    </xf>
    <xf numFmtId="10" fontId="11" fillId="3" borderId="8" xfId="1" applyNumberFormat="1" applyFont="1" applyFill="1" applyBorder="1" applyAlignment="1" applyProtection="1">
      <alignment horizontal="center" vertical="center" wrapText="1"/>
    </xf>
    <xf numFmtId="10" fontId="11" fillId="3" borderId="11" xfId="1" applyNumberFormat="1" applyFont="1" applyFill="1" applyBorder="1" applyAlignment="1" applyProtection="1">
      <alignment horizontal="center" vertical="center" wrapText="1"/>
    </xf>
    <xf numFmtId="10" fontId="11" fillId="3" borderId="9" xfId="1" applyNumberFormat="1" applyFont="1" applyFill="1" applyBorder="1" applyAlignment="1" applyProtection="1">
      <alignment horizontal="center" vertical="center" wrapText="1"/>
    </xf>
    <xf numFmtId="10" fontId="11" fillId="5" borderId="5" xfId="1" applyNumberFormat="1" applyFont="1" applyFill="1" applyBorder="1" applyAlignment="1" applyProtection="1">
      <alignment horizontal="center" vertical="center" wrapText="1"/>
    </xf>
    <xf numFmtId="10" fontId="11" fillId="5" borderId="7" xfId="1" applyNumberFormat="1" applyFont="1" applyFill="1" applyBorder="1" applyAlignment="1" applyProtection="1">
      <alignment horizontal="center" vertical="center" wrapText="1"/>
    </xf>
    <xf numFmtId="10" fontId="11" fillId="5" borderId="6" xfId="1" applyNumberFormat="1" applyFont="1" applyFill="1" applyBorder="1" applyAlignment="1" applyProtection="1">
      <alignment horizontal="center" vertical="center" wrapText="1"/>
    </xf>
    <xf numFmtId="10" fontId="11" fillId="5" borderId="8" xfId="1" applyNumberFormat="1" applyFont="1" applyFill="1" applyBorder="1" applyAlignment="1" applyProtection="1">
      <alignment horizontal="center" vertical="center" wrapText="1"/>
    </xf>
    <xf numFmtId="10" fontId="11" fillId="5" borderId="11" xfId="1" applyNumberFormat="1" applyFont="1" applyFill="1" applyBorder="1" applyAlignment="1" applyProtection="1">
      <alignment horizontal="center" vertical="center" wrapText="1"/>
    </xf>
    <xf numFmtId="10" fontId="11" fillId="5" borderId="9" xfId="1" applyNumberFormat="1" applyFont="1" applyFill="1" applyBorder="1" applyAlignment="1" applyProtection="1">
      <alignment horizontal="center" vertical="center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1545317</xdr:colOff>
      <xdr:row>11</xdr:row>
      <xdr:rowOff>57454</xdr:rowOff>
    </xdr:from>
    <xdr:to>
      <xdr:col>10</xdr:col>
      <xdr:colOff>170846</xdr:colOff>
      <xdr:row>12</xdr:row>
      <xdr:rowOff>163285</xdr:rowOff>
    </xdr:to>
    <xdr:sp macro="" textlink="">
      <xdr:nvSpPr>
        <xdr:cNvPr id="26" name="Division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9455603" y="2425097"/>
          <a:ext cx="539600" cy="377974"/>
        </a:xfrm>
        <a:prstGeom prst="mathDivid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13</xdr:col>
      <xdr:colOff>625923</xdr:colOff>
      <xdr:row>8</xdr:row>
      <xdr:rowOff>30237</xdr:rowOff>
    </xdr:from>
    <xdr:to>
      <xdr:col>13</xdr:col>
      <xdr:colOff>941916</xdr:colOff>
      <xdr:row>8</xdr:row>
      <xdr:rowOff>228598</xdr:rowOff>
    </xdr:to>
    <xdr:sp macro="" textlink="">
      <xdr:nvSpPr>
        <xdr:cNvPr id="27" name="Minus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5781256" y="1501320"/>
          <a:ext cx="315993" cy="198361"/>
        </a:xfrm>
        <a:prstGeom prst="mathMinu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16</xdr:col>
      <xdr:colOff>666751</xdr:colOff>
      <xdr:row>9</xdr:row>
      <xdr:rowOff>41425</xdr:rowOff>
    </xdr:from>
    <xdr:to>
      <xdr:col>16</xdr:col>
      <xdr:colOff>858762</xdr:colOff>
      <xdr:row>9</xdr:row>
      <xdr:rowOff>243417</xdr:rowOff>
    </xdr:to>
    <xdr:sp macro="" textlink="">
      <xdr:nvSpPr>
        <xdr:cNvPr id="29" name="Kreuz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20584584" y="1787675"/>
          <a:ext cx="192011" cy="201992"/>
        </a:xfrm>
        <a:prstGeom prst="plus">
          <a:avLst>
            <a:gd name="adj" fmla="val 3842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14</xdr:col>
      <xdr:colOff>285750</xdr:colOff>
      <xdr:row>7</xdr:row>
      <xdr:rowOff>130175</xdr:rowOff>
    </xdr:from>
    <xdr:to>
      <xdr:col>15</xdr:col>
      <xdr:colOff>31750</xdr:colOff>
      <xdr:row>12</xdr:row>
      <xdr:rowOff>100541</xdr:rowOff>
    </xdr:to>
    <xdr:sp macro="" textlink="">
      <xdr:nvSpPr>
        <xdr:cNvPr id="31" name="Geschweifte Klammer links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7240250" y="1336675"/>
          <a:ext cx="508000" cy="1335616"/>
        </a:xfrm>
        <a:prstGeom prst="leftBrace">
          <a:avLst>
            <a:gd name="adj1" fmla="val 35416"/>
            <a:gd name="adj2" fmla="val 53125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11</xdr:col>
      <xdr:colOff>185207</xdr:colOff>
      <xdr:row>5</xdr:row>
      <xdr:rowOff>225424</xdr:rowOff>
    </xdr:from>
    <xdr:to>
      <xdr:col>12</xdr:col>
      <xdr:colOff>15875</xdr:colOff>
      <xdr:row>11</xdr:row>
      <xdr:rowOff>370416</xdr:rowOff>
    </xdr:to>
    <xdr:sp macro="" textlink="">
      <xdr:nvSpPr>
        <xdr:cNvPr id="32" name="Geschweifte Klammer links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2583582" y="1352549"/>
          <a:ext cx="592668" cy="1859492"/>
        </a:xfrm>
        <a:prstGeom prst="leftBrace">
          <a:avLst>
            <a:gd name="adj1" fmla="val 35416"/>
            <a:gd name="adj2" fmla="val 45009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8</xdr:col>
      <xdr:colOff>201082</xdr:colOff>
      <xdr:row>6</xdr:row>
      <xdr:rowOff>159807</xdr:rowOff>
    </xdr:from>
    <xdr:to>
      <xdr:col>9</xdr:col>
      <xdr:colOff>42333</xdr:colOff>
      <xdr:row>16</xdr:row>
      <xdr:rowOff>47624</xdr:rowOff>
    </xdr:to>
    <xdr:sp macro="" textlink="">
      <xdr:nvSpPr>
        <xdr:cNvPr id="33" name="Geschweifte Klammer links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8090957" y="1652057"/>
          <a:ext cx="603251" cy="2983442"/>
        </a:xfrm>
        <a:prstGeom prst="leftBrace">
          <a:avLst>
            <a:gd name="adj1" fmla="val 35416"/>
            <a:gd name="adj2" fmla="val 49554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showGridLines="0" tabSelected="1" topLeftCell="A2" zoomScale="40" zoomScaleNormal="40" workbookViewId="0">
      <selection activeCell="S12" sqref="S12"/>
    </sheetView>
  </sheetViews>
  <sheetFormatPr baseColWidth="10" defaultColWidth="10.81640625" defaultRowHeight="14.5" x14ac:dyDescent="0.35"/>
  <cols>
    <col min="1" max="2" width="10.81640625" style="3"/>
    <col min="3" max="3" width="11.1796875" style="3" customWidth="1"/>
    <col min="4" max="4" width="11.54296875" style="3" bestFit="1" customWidth="1"/>
    <col min="5" max="5" width="25.81640625" style="3" bestFit="1" customWidth="1"/>
    <col min="6" max="6" width="10.81640625" style="3"/>
    <col min="7" max="7" width="16.453125" style="3" bestFit="1" customWidth="1"/>
    <col min="8" max="8" width="15.26953125" style="3" bestFit="1" customWidth="1"/>
    <col min="9" max="9" width="10.81640625" style="3"/>
    <col min="10" max="10" width="27.453125" style="3" customWidth="1"/>
    <col min="11" max="11" width="26.453125" style="3" bestFit="1" customWidth="1"/>
    <col min="12" max="12" width="10.81640625" style="3"/>
    <col min="13" max="13" width="28" style="3" bestFit="1" customWidth="1"/>
    <col min="14" max="14" width="26.453125" style="3" bestFit="1" customWidth="1"/>
    <col min="15" max="15" width="10.81640625" style="3"/>
    <col min="16" max="16" width="30.7265625" style="3" bestFit="1" customWidth="1"/>
    <col min="17" max="17" width="23.7265625" style="3" bestFit="1" customWidth="1"/>
    <col min="18" max="18" width="10.81640625" style="3"/>
    <col min="19" max="19" width="24.54296875" style="3" bestFit="1" customWidth="1"/>
    <col min="20" max="20" width="10.81640625" style="3"/>
    <col min="21" max="21" width="24.54296875" style="3" bestFit="1" customWidth="1"/>
    <col min="22" max="16384" width="10.81640625" style="3"/>
  </cols>
  <sheetData>
    <row r="1" spans="1:21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5" thickBot="1" x14ac:dyDescent="0.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29.15" customHeight="1" thickBot="1" x14ac:dyDescent="0.4">
      <c r="A5" s="2"/>
      <c r="B5" s="2"/>
      <c r="C5" s="2"/>
      <c r="D5" s="2"/>
      <c r="E5" s="2"/>
      <c r="F5" s="2"/>
      <c r="G5" s="2"/>
      <c r="H5" s="2"/>
      <c r="I5" s="2"/>
      <c r="J5" s="66" t="s">
        <v>1</v>
      </c>
      <c r="K5" s="11">
        <f>K9-K8</f>
        <v>5000</v>
      </c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29.15" customHeight="1" thickBot="1" x14ac:dyDescent="0.4">
      <c r="A6" s="2"/>
      <c r="B6" s="4"/>
      <c r="C6" s="4"/>
      <c r="D6" s="4"/>
      <c r="E6" s="4"/>
      <c r="F6" s="4"/>
      <c r="G6" s="5"/>
      <c r="H6" s="5"/>
      <c r="I6" s="5"/>
      <c r="J6" s="67"/>
      <c r="K6" s="34">
        <f>(K9-K8)/K8</f>
        <v>2.5000000000000001E-2</v>
      </c>
      <c r="L6" s="5"/>
      <c r="M6" s="5"/>
      <c r="N6" s="5"/>
      <c r="O6" s="2"/>
      <c r="P6" s="2"/>
      <c r="Q6" s="2"/>
      <c r="R6" s="2"/>
      <c r="S6" s="2"/>
      <c r="T6" s="2"/>
      <c r="U6" s="2"/>
    </row>
    <row r="7" spans="1:21" ht="21.5" thickBot="1" x14ac:dyDescent="0.4">
      <c r="A7" s="2"/>
      <c r="B7" s="4"/>
      <c r="C7" s="1"/>
      <c r="D7" s="68"/>
      <c r="E7" s="68"/>
      <c r="F7" s="68"/>
      <c r="G7" s="68"/>
      <c r="H7" s="68"/>
      <c r="I7" s="5"/>
      <c r="J7" s="5"/>
      <c r="K7" s="5"/>
      <c r="L7" s="5"/>
      <c r="M7" s="61" t="s">
        <v>0</v>
      </c>
      <c r="N7" s="6">
        <f>K15</f>
        <v>1000000</v>
      </c>
      <c r="O7" s="2"/>
      <c r="P7" s="2"/>
      <c r="Q7" s="2"/>
      <c r="R7" s="2"/>
      <c r="S7" s="2"/>
      <c r="T7" s="2"/>
      <c r="U7" s="2"/>
    </row>
    <row r="8" spans="1:21" ht="21.5" thickBot="1" x14ac:dyDescent="0.4">
      <c r="A8" s="2"/>
      <c r="B8" s="4"/>
      <c r="C8" s="7"/>
      <c r="D8" s="8"/>
      <c r="E8" s="8"/>
      <c r="F8" s="8"/>
      <c r="G8" s="2"/>
      <c r="H8" s="2"/>
      <c r="I8" s="5"/>
      <c r="J8" s="64" t="s">
        <v>11</v>
      </c>
      <c r="K8" s="9">
        <f>N7-N10</f>
        <v>200000</v>
      </c>
      <c r="L8" s="5"/>
      <c r="M8" s="63"/>
      <c r="N8" s="10">
        <f>K16</f>
        <v>1024999.9999999999</v>
      </c>
      <c r="O8" s="2"/>
      <c r="P8" s="2"/>
      <c r="Q8" s="2"/>
      <c r="R8" s="2"/>
      <c r="S8" s="2"/>
      <c r="T8" s="2"/>
      <c r="U8" s="2"/>
    </row>
    <row r="9" spans="1:21" ht="21.5" thickBot="1" x14ac:dyDescent="0.4">
      <c r="A9" s="2"/>
      <c r="B9" s="4"/>
      <c r="C9" s="4"/>
      <c r="D9" s="4"/>
      <c r="E9" s="4"/>
      <c r="F9" s="4"/>
      <c r="G9" s="2"/>
      <c r="H9" s="2"/>
      <c r="I9" s="5"/>
      <c r="J9" s="69"/>
      <c r="K9" s="11">
        <f>N7-N11</f>
        <v>205000</v>
      </c>
      <c r="L9" s="12"/>
      <c r="M9" s="5"/>
      <c r="N9" s="5"/>
      <c r="O9" s="2"/>
      <c r="P9" s="13" t="s">
        <v>2</v>
      </c>
      <c r="Q9" s="6">
        <f>800000-Q11</f>
        <v>300000</v>
      </c>
      <c r="R9" s="2"/>
      <c r="S9" s="2"/>
      <c r="T9" s="2"/>
      <c r="U9" s="2"/>
    </row>
    <row r="10" spans="1:21" ht="20.5" customHeight="1" thickBot="1" x14ac:dyDescent="0.4">
      <c r="A10" s="2"/>
      <c r="B10" s="4"/>
      <c r="C10" s="4"/>
      <c r="D10" s="4"/>
      <c r="E10" s="4"/>
      <c r="F10" s="4"/>
      <c r="G10" s="5"/>
      <c r="H10" s="5"/>
      <c r="I10" s="5"/>
      <c r="J10" s="65"/>
      <c r="K10" s="14">
        <f>N8-N12</f>
        <v>205000</v>
      </c>
      <c r="L10" s="5"/>
      <c r="M10" s="61" t="s">
        <v>10</v>
      </c>
      <c r="N10" s="6">
        <f>Q9+Q11</f>
        <v>800000</v>
      </c>
      <c r="O10" s="2"/>
      <c r="P10" s="15"/>
      <c r="Q10" s="16"/>
      <c r="R10" s="2"/>
      <c r="S10" s="52" t="s">
        <v>3</v>
      </c>
      <c r="T10" s="2"/>
      <c r="U10" s="2"/>
    </row>
    <row r="11" spans="1:21" ht="22.5" customHeight="1" thickBot="1" x14ac:dyDescent="0.4">
      <c r="A11" s="2"/>
      <c r="B11" s="54" t="s">
        <v>14</v>
      </c>
      <c r="C11" s="55"/>
      <c r="D11" s="70">
        <f>H11</f>
        <v>0.2</v>
      </c>
      <c r="E11" s="60" t="s">
        <v>12</v>
      </c>
      <c r="F11" s="4"/>
      <c r="G11" s="61" t="s">
        <v>13</v>
      </c>
      <c r="H11" s="73">
        <f>K8/K15</f>
        <v>0.2</v>
      </c>
      <c r="I11" s="12"/>
      <c r="J11" s="5"/>
      <c r="K11" s="2"/>
      <c r="L11" s="12"/>
      <c r="M11" s="62"/>
      <c r="N11" s="11">
        <f>Q9+Q12</f>
        <v>795000</v>
      </c>
      <c r="O11" s="2"/>
      <c r="P11" s="64" t="s">
        <v>8</v>
      </c>
      <c r="Q11" s="6">
        <f>K15*S12</f>
        <v>500000</v>
      </c>
      <c r="R11" s="2"/>
      <c r="S11" s="53"/>
      <c r="T11" s="2"/>
      <c r="U11" s="2"/>
    </row>
    <row r="12" spans="1:21" ht="31.5" thickBot="1" x14ac:dyDescent="0.4">
      <c r="A12" s="2"/>
      <c r="B12" s="56"/>
      <c r="C12" s="57"/>
      <c r="D12" s="71"/>
      <c r="E12" s="60"/>
      <c r="F12" s="2"/>
      <c r="G12" s="62"/>
      <c r="H12" s="74"/>
      <c r="I12" s="2"/>
      <c r="J12" s="2"/>
      <c r="K12" s="2"/>
      <c r="L12" s="2"/>
      <c r="M12" s="63"/>
      <c r="N12" s="10">
        <f>N10*(1+K6)</f>
        <v>819999.99999999988</v>
      </c>
      <c r="O12" s="2"/>
      <c r="P12" s="65"/>
      <c r="Q12" s="11">
        <f>Q11*(1-P15)</f>
        <v>495000</v>
      </c>
      <c r="R12" s="27"/>
      <c r="S12" s="33">
        <v>0.5</v>
      </c>
      <c r="T12" s="2"/>
      <c r="U12" s="2"/>
    </row>
    <row r="13" spans="1:21" ht="31.5" customHeight="1" thickBot="1" x14ac:dyDescent="0.4">
      <c r="A13" s="2"/>
      <c r="B13" s="58"/>
      <c r="C13" s="59"/>
      <c r="D13" s="72"/>
      <c r="E13" s="60"/>
      <c r="F13" s="2"/>
      <c r="G13" s="63"/>
      <c r="H13" s="75"/>
      <c r="I13" s="2"/>
      <c r="J13" s="2"/>
      <c r="K13" s="2"/>
      <c r="L13" s="2"/>
      <c r="M13" s="2"/>
      <c r="N13" s="17"/>
      <c r="O13" s="2"/>
      <c r="P13" s="18"/>
      <c r="Q13" s="19"/>
      <c r="R13" s="2"/>
      <c r="S13" s="38">
        <v>0.8</v>
      </c>
      <c r="T13" s="2"/>
      <c r="U13" s="2"/>
    </row>
    <row r="14" spans="1:21" ht="39.65" customHeight="1" thickBot="1" x14ac:dyDescent="0.7">
      <c r="A14" s="2"/>
      <c r="B14" s="28"/>
      <c r="C14" s="28"/>
      <c r="D14" s="28"/>
      <c r="E14" s="28"/>
      <c r="F14" s="28"/>
      <c r="G14" s="28"/>
      <c r="H14" s="28"/>
      <c r="I14" s="12"/>
      <c r="J14" s="5"/>
      <c r="K14" s="5"/>
      <c r="L14" s="5"/>
      <c r="M14" s="5"/>
      <c r="N14" s="5"/>
      <c r="O14" s="5"/>
      <c r="P14" s="32" t="s">
        <v>7</v>
      </c>
      <c r="Q14" s="2"/>
      <c r="R14" s="2"/>
      <c r="S14" s="39" t="str">
        <f>IF(S12&gt;S13,"Der Materialkostenanteil darf nicht größer als 80% sein!","")</f>
        <v/>
      </c>
      <c r="T14" s="2"/>
      <c r="U14" s="2"/>
    </row>
    <row r="15" spans="1:21" ht="26.5" customHeight="1" thickBot="1" x14ac:dyDescent="0.4">
      <c r="A15" s="2"/>
      <c r="B15" s="76" t="s">
        <v>4</v>
      </c>
      <c r="C15" s="77"/>
      <c r="D15" s="78"/>
      <c r="E15" s="24"/>
      <c r="F15" s="28"/>
      <c r="G15" s="28"/>
      <c r="H15" s="28"/>
      <c r="I15" s="5"/>
      <c r="J15" s="50" t="s">
        <v>0</v>
      </c>
      <c r="K15" s="6">
        <v>1000000</v>
      </c>
      <c r="L15" s="12"/>
      <c r="M15" s="22"/>
      <c r="N15" s="30"/>
      <c r="O15" s="5"/>
      <c r="P15" s="33">
        <v>0.01</v>
      </c>
      <c r="Q15" s="12"/>
      <c r="R15" s="2"/>
      <c r="S15" s="16"/>
      <c r="T15" s="2"/>
      <c r="U15" s="2"/>
    </row>
    <row r="16" spans="1:21" ht="21.5" thickBot="1" x14ac:dyDescent="0.4">
      <c r="A16" s="2"/>
      <c r="B16" s="79"/>
      <c r="C16" s="80"/>
      <c r="D16" s="81"/>
      <c r="E16" s="2"/>
      <c r="F16" s="28"/>
      <c r="G16" s="28"/>
      <c r="H16" s="28"/>
      <c r="I16" s="5"/>
      <c r="J16" s="51"/>
      <c r="K16" s="10">
        <f>K15*(1+K6)</f>
        <v>1024999.9999999999</v>
      </c>
      <c r="L16" s="5"/>
      <c r="M16" s="5"/>
      <c r="N16" s="5"/>
      <c r="O16" s="5"/>
      <c r="P16" s="36">
        <f>Q11*P15</f>
        <v>5000</v>
      </c>
      <c r="Q16" s="5"/>
      <c r="R16" s="2"/>
      <c r="S16" s="2"/>
      <c r="T16" s="2"/>
      <c r="U16" s="2"/>
    </row>
    <row r="17" spans="1:21" ht="21.65" customHeight="1" thickBot="1" x14ac:dyDescent="0.4">
      <c r="A17" s="2"/>
      <c r="B17" s="2"/>
      <c r="C17" s="2"/>
      <c r="D17" s="2"/>
      <c r="E17" s="2"/>
      <c r="F17" s="28"/>
      <c r="G17" s="28"/>
      <c r="H17" s="28"/>
      <c r="I17" s="12"/>
      <c r="J17" s="5"/>
      <c r="K17" s="5"/>
      <c r="L17" s="5"/>
      <c r="M17" s="5"/>
      <c r="N17" s="5"/>
      <c r="O17" s="5"/>
      <c r="P17" s="31">
        <v>1</v>
      </c>
      <c r="Q17" s="5"/>
      <c r="R17" s="2"/>
      <c r="S17" s="2"/>
      <c r="T17" s="2"/>
      <c r="U17" s="2"/>
    </row>
    <row r="18" spans="1:21" ht="21.65" customHeight="1" thickBot="1" x14ac:dyDescent="0.4">
      <c r="A18" s="2"/>
      <c r="B18" s="82" t="s">
        <v>5</v>
      </c>
      <c r="C18" s="83"/>
      <c r="D18" s="84"/>
      <c r="E18" s="2"/>
      <c r="F18" s="28"/>
      <c r="G18" s="28"/>
      <c r="H18" s="28"/>
      <c r="I18" s="12"/>
      <c r="J18" s="48" t="s">
        <v>9</v>
      </c>
      <c r="K18" s="35">
        <f>(K16-K15)/K15</f>
        <v>2.4999999999999883E-2</v>
      </c>
      <c r="L18" s="5"/>
      <c r="M18" s="5"/>
      <c r="N18" s="5"/>
      <c r="O18" s="5"/>
      <c r="P18" s="37" t="str">
        <f>IF(P15&gt;P17,"Die Materialkostensenkung darf nicht größer als 100% sein!","")</f>
        <v/>
      </c>
      <c r="Q18" s="5"/>
      <c r="R18" s="2"/>
      <c r="S18" s="2"/>
      <c r="T18" s="2"/>
      <c r="U18" s="2"/>
    </row>
    <row r="19" spans="1:21" ht="28" customHeight="1" thickBot="1" x14ac:dyDescent="0.4">
      <c r="A19" s="2"/>
      <c r="B19" s="85"/>
      <c r="C19" s="86"/>
      <c r="D19" s="87"/>
      <c r="E19" s="2"/>
      <c r="F19" s="28"/>
      <c r="G19" s="28"/>
      <c r="H19" s="28"/>
      <c r="I19" s="12"/>
      <c r="J19" s="49"/>
      <c r="K19" s="10">
        <f>K16-K15</f>
        <v>24999.999999999884</v>
      </c>
      <c r="L19" s="5"/>
      <c r="M19" s="5"/>
      <c r="N19" s="5"/>
      <c r="O19" s="5"/>
      <c r="P19" s="5"/>
      <c r="Q19" s="5"/>
      <c r="R19" s="2"/>
      <c r="S19" s="2"/>
      <c r="T19" s="2"/>
      <c r="U19" s="2"/>
    </row>
    <row r="20" spans="1:21" ht="21.5" thickBot="1" x14ac:dyDescent="0.4">
      <c r="A20" s="2"/>
      <c r="B20" s="2"/>
      <c r="C20" s="2"/>
      <c r="D20" s="2"/>
      <c r="E20" s="2"/>
      <c r="F20" s="28"/>
      <c r="G20" s="28"/>
      <c r="H20" s="28"/>
      <c r="I20" s="23"/>
      <c r="J20" s="2"/>
      <c r="K20" s="2"/>
      <c r="L20" s="5"/>
      <c r="M20" s="20"/>
      <c r="N20" s="21"/>
      <c r="O20" s="12"/>
      <c r="P20" s="5"/>
      <c r="Q20" s="5"/>
      <c r="R20" s="2"/>
      <c r="S20" s="2"/>
      <c r="T20" s="2"/>
      <c r="U20" s="2"/>
    </row>
    <row r="21" spans="1:21" ht="60" customHeight="1" x14ac:dyDescent="0.35">
      <c r="A21" s="2"/>
      <c r="B21" s="42" t="s">
        <v>15</v>
      </c>
      <c r="C21" s="43"/>
      <c r="D21" s="44"/>
      <c r="E21" s="2"/>
      <c r="F21" s="2"/>
      <c r="G21" s="2"/>
      <c r="H21" s="2"/>
      <c r="I21" s="5"/>
      <c r="J21" s="5"/>
      <c r="K21" s="21"/>
      <c r="L21" s="12"/>
      <c r="M21" s="5"/>
      <c r="N21" s="5"/>
      <c r="O21" s="5"/>
      <c r="P21" s="5"/>
      <c r="Q21" s="5"/>
      <c r="R21" s="2"/>
      <c r="S21" s="2"/>
      <c r="T21" s="2"/>
      <c r="U21" s="2"/>
    </row>
    <row r="22" spans="1:21" ht="5.5" customHeight="1" thickBot="1" x14ac:dyDescent="0.4">
      <c r="A22" s="2"/>
      <c r="B22" s="45"/>
      <c r="C22" s="46"/>
      <c r="D22" s="47"/>
      <c r="E22" s="2"/>
      <c r="F22" s="2"/>
      <c r="G22" s="2"/>
      <c r="H22" s="2"/>
      <c r="I22" s="5"/>
      <c r="J22" s="5"/>
      <c r="K22" s="5"/>
      <c r="L22" s="5"/>
      <c r="M22" s="20"/>
      <c r="N22" s="21"/>
      <c r="O22" s="12"/>
      <c r="P22" s="5"/>
      <c r="Q22" s="5"/>
      <c r="R22" s="2"/>
      <c r="S22" s="2"/>
      <c r="T22" s="2"/>
      <c r="U22" s="2"/>
    </row>
    <row r="23" spans="1:21" ht="26.15" customHeight="1" thickBot="1" x14ac:dyDescent="0.4">
      <c r="A23" s="27"/>
      <c r="B23" s="29"/>
      <c r="C23" s="26"/>
      <c r="D23" s="26"/>
      <c r="E23" s="2"/>
      <c r="F23" s="24"/>
      <c r="G23" s="25"/>
      <c r="H23" s="25"/>
      <c r="I23" s="25"/>
      <c r="J23" s="25"/>
      <c r="K23" s="25"/>
      <c r="L23" s="25"/>
      <c r="M23" s="25"/>
      <c r="N23" s="25"/>
      <c r="O23" s="25"/>
      <c r="P23" s="40"/>
      <c r="Q23" s="25"/>
      <c r="R23" s="2"/>
      <c r="S23" s="2"/>
      <c r="T23" s="2"/>
      <c r="U23" s="2"/>
    </row>
    <row r="24" spans="1:21" ht="15" thickBot="1" x14ac:dyDescent="0.4">
      <c r="A24" s="2"/>
      <c r="B24" s="41" t="s">
        <v>6</v>
      </c>
      <c r="C24" s="41"/>
      <c r="D24" s="41"/>
      <c r="E24" s="27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24.65" customHeight="1" thickBot="1" x14ac:dyDescent="0.4">
      <c r="A25" s="2"/>
      <c r="B25" s="41"/>
      <c r="C25" s="41"/>
      <c r="D25" s="4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5" customHeight="1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5" customHeight="1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35">
      <c r="P43" s="2"/>
      <c r="Q43" s="2"/>
      <c r="R43" s="2"/>
      <c r="S43" s="2"/>
    </row>
  </sheetData>
  <sheetProtection algorithmName="SHA-512" hashValue="16NyZuw2cgImK5TyK6HB7wasdzRsE2HUvuygbAFJZTcvTCMRYy0cQ2igu+0XDfpSUeELSEaJu88TQyaqLp2syA==" saltValue="bMplIw1a/269EqNhfLn+rg==" spinCount="100000" sheet="1" objects="1" scenarios="1" selectLockedCells="1"/>
  <mergeCells count="18">
    <mergeCell ref="J5:J6"/>
    <mergeCell ref="D7:H7"/>
    <mergeCell ref="M7:M8"/>
    <mergeCell ref="J8:J10"/>
    <mergeCell ref="M10:M12"/>
    <mergeCell ref="D11:D13"/>
    <mergeCell ref="H11:H13"/>
    <mergeCell ref="B24:D25"/>
    <mergeCell ref="B21:D22"/>
    <mergeCell ref="J18:J19"/>
    <mergeCell ref="J15:J16"/>
    <mergeCell ref="S10:S11"/>
    <mergeCell ref="B11:C13"/>
    <mergeCell ref="E11:E13"/>
    <mergeCell ref="G11:G13"/>
    <mergeCell ref="P11:P12"/>
    <mergeCell ref="B15:D16"/>
    <mergeCell ref="B18:D19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2830A739FA194184E26CBE2DEC022C" ma:contentTypeVersion="" ma:contentTypeDescription="Ein neues Dokument erstellen." ma:contentTypeScope="" ma:versionID="3d4a65edfb735a3e88cd33807e53f7e2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5A4279-E4D8-4748-9810-2C133DDCD8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562CAB-9B47-4009-B150-9EC29658FF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B5DF8E-C798-4810-A826-F3570DE7B568}">
  <ds:schemaRefs>
    <ds:schemaRef ds:uri="http://purl.org/dc/elements/1.1/"/>
    <ds:schemaRef ds:uri="http://schemas.microsoft.com/office/2006/metadata/properties"/>
    <ds:schemaRef ds:uri="55696b60-0389-45c2-bb8c-032517eb46a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Aufgabe 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 Volz</dc:creator>
  <cp:lastModifiedBy>Barbian, Markus (ZSL)</cp:lastModifiedBy>
  <dcterms:created xsi:type="dcterms:W3CDTF">2020-04-02T10:09:11Z</dcterms:created>
  <dcterms:modified xsi:type="dcterms:W3CDTF">2021-06-10T16:00:11Z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0x0101003B2830A739FA194184E26CBE2DEC022C</vt:lpwstr>
  </property>
</Properties>
</file>