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vo\Desktop\"/>
    </mc:Choice>
  </mc:AlternateContent>
  <xr:revisionPtr revIDLastSave="0" documentId="13_ncr:1_{BE813731-2A66-4C65-B52A-C246480C15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ufgab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3" i="1" l="1"/>
  <c r="R19" i="1"/>
  <c r="J18" i="1"/>
  <c r="P15" i="1" l="1"/>
  <c r="P16" i="1" s="1"/>
  <c r="P20" i="1" l="1"/>
  <c r="P12" i="1"/>
  <c r="P13" i="1" s="1"/>
  <c r="M14" i="1" l="1"/>
  <c r="J13" i="1" s="1"/>
  <c r="G15" i="1" s="1"/>
  <c r="C15" i="1" s="1"/>
  <c r="M15" i="1"/>
  <c r="J14" i="1" s="1"/>
  <c r="J6" i="1" l="1"/>
  <c r="J8" i="1"/>
</calcChain>
</file>

<file path=xl/sharedStrings.xml><?xml version="1.0" encoding="utf-8"?>
<sst xmlns="http://schemas.openxmlformats.org/spreadsheetml/2006/main" count="15" uniqueCount="14">
  <si>
    <t>Umsatz-
erlöse</t>
  </si>
  <si>
    <t>Gewinn-
steigerung
um</t>
  </si>
  <si>
    <t>Sonstige Kosten</t>
  </si>
  <si>
    <t>Selbst-kosten</t>
  </si>
  <si>
    <t>Materialkosten-
anteil</t>
  </si>
  <si>
    <t>Vor Senkung der Materialkosten</t>
  </si>
  <si>
    <t>Nach Senkung der Materialkosten</t>
  </si>
  <si>
    <t>Eingabebereich: Hier Werte eingeben</t>
  </si>
  <si>
    <t>Umsatz-rentabilität</t>
  </si>
  <si>
    <t>Materialkosten-
senkung um</t>
  </si>
  <si>
    <t>Materialkosten</t>
  </si>
  <si>
    <t>Gewinn
vor Steuern</t>
  </si>
  <si>
    <t>Pro umgesetzten 
EUR wird ein Gewinn von</t>
  </si>
  <si>
    <t>erwirtschaftet.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</si>
</sst>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name val="Calibri"/>
      <family val="2"/>
      <scheme val="minor"/>
    </font>
    <font>
      <sz val="20"/>
      <name val="Calibri"/>
      <family val="2"/>
      <scheme val="minor"/>
    </font>
    <font>
      <b/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rgb="FFFF0000"/>
      <name val="Calibri"/>
      <family val="2"/>
      <scheme val="minor"/>
    </font>
    <font>
      <sz val="2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Protection="1"/>
    <xf numFmtId="0" fontId="4" fillId="0" borderId="0" xfId="0" applyFont="1" applyProtection="1">
      <protection locked="0"/>
    </xf>
    <xf numFmtId="0" fontId="2" fillId="2" borderId="0" xfId="0" applyFont="1" applyFill="1" applyAlignment="1" applyProtection="1">
      <alignment horizontal="center" vertical="center"/>
    </xf>
    <xf numFmtId="164" fontId="3" fillId="2" borderId="0" xfId="0" applyNumberFormat="1" applyFont="1" applyFill="1" applyAlignment="1" applyProtection="1">
      <alignment horizontal="center" vertical="center"/>
    </xf>
    <xf numFmtId="165" fontId="3" fillId="2" borderId="0" xfId="0" applyNumberFormat="1" applyFont="1" applyFill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166" fontId="5" fillId="3" borderId="2" xfId="1" applyNumberFormat="1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166" fontId="5" fillId="5" borderId="3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/>
    </xf>
    <xf numFmtId="166" fontId="5" fillId="5" borderId="1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Protection="1"/>
    <xf numFmtId="164" fontId="4" fillId="2" borderId="0" xfId="0" applyNumberFormat="1" applyFont="1" applyFill="1" applyProtection="1"/>
    <xf numFmtId="0" fontId="2" fillId="0" borderId="0" xfId="0" applyFont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10" fontId="3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10" fontId="7" fillId="2" borderId="0" xfId="2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165" fontId="5" fillId="0" borderId="0" xfId="1" applyNumberFormat="1" applyFont="1" applyFill="1" applyBorder="1" applyAlignment="1" applyProtection="1">
      <alignment horizontal="center" vertical="center"/>
    </xf>
    <xf numFmtId="164" fontId="3" fillId="2" borderId="0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165" fontId="5" fillId="2" borderId="0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166" fontId="5" fillId="2" borderId="0" xfId="0" applyNumberFormat="1" applyFont="1" applyFill="1" applyBorder="1" applyAlignment="1" applyProtection="1">
      <alignment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6" fontId="5" fillId="3" borderId="1" xfId="1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166" fontId="5" fillId="2" borderId="0" xfId="1" applyNumberFormat="1" applyFont="1" applyFill="1" applyBorder="1" applyAlignment="1" applyProtection="1">
      <alignment horizontal="center" vertical="center"/>
    </xf>
    <xf numFmtId="165" fontId="5" fillId="2" borderId="0" xfId="1" applyNumberFormat="1" applyFont="1" applyFill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9" fontId="15" fillId="0" borderId="0" xfId="0" applyNumberFormat="1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4" fillId="0" borderId="0" xfId="0" applyFont="1" applyBorder="1" applyProtection="1"/>
    <xf numFmtId="0" fontId="11" fillId="0" borderId="0" xfId="0" applyFont="1" applyProtection="1"/>
    <xf numFmtId="9" fontId="12" fillId="2" borderId="0" xfId="0" applyNumberFormat="1" applyFont="1" applyFill="1" applyAlignment="1" applyProtection="1"/>
    <xf numFmtId="0" fontId="16" fillId="2" borderId="0" xfId="0" applyFont="1" applyFill="1" applyAlignment="1" applyProtection="1"/>
    <xf numFmtId="0" fontId="13" fillId="0" borderId="0" xfId="0" applyFont="1" applyAlignment="1" applyProtection="1"/>
    <xf numFmtId="0" fontId="4" fillId="0" borderId="0" xfId="0" applyFont="1" applyAlignment="1" applyProtection="1"/>
    <xf numFmtId="0" fontId="14" fillId="0" borderId="0" xfId="0" applyFont="1" applyProtection="1"/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166" fontId="5" fillId="5" borderId="8" xfId="0" applyNumberFormat="1" applyFont="1" applyFill="1" applyBorder="1" applyAlignment="1" applyProtection="1">
      <alignment horizontal="center" vertical="center" wrapText="1"/>
    </xf>
    <xf numFmtId="166" fontId="5" fillId="5" borderId="11" xfId="0" applyNumberFormat="1" applyFont="1" applyFill="1" applyBorder="1" applyAlignment="1" applyProtection="1">
      <alignment horizontal="center" vertical="center" wrapText="1"/>
    </xf>
    <xf numFmtId="10" fontId="5" fillId="5" borderId="8" xfId="0" applyNumberFormat="1" applyFont="1" applyFill="1" applyBorder="1" applyAlignment="1" applyProtection="1">
      <alignment horizontal="center" vertical="center"/>
    </xf>
    <xf numFmtId="10" fontId="5" fillId="5" borderId="11" xfId="0" applyNumberFormat="1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10" fontId="9" fillId="4" borderId="15" xfId="0" applyNumberFormat="1" applyFont="1" applyFill="1" applyBorder="1" applyAlignment="1" applyProtection="1">
      <alignment horizontal="center" vertical="center"/>
      <protection locked="0"/>
    </xf>
    <xf numFmtId="10" fontId="9" fillId="4" borderId="16" xfId="0" applyNumberFormat="1" applyFont="1" applyFill="1" applyBorder="1" applyAlignment="1" applyProtection="1">
      <alignment horizontal="center" vertical="center"/>
      <protection locked="0"/>
    </xf>
    <xf numFmtId="166" fontId="5" fillId="5" borderId="8" xfId="1" applyNumberFormat="1" applyFont="1" applyFill="1" applyBorder="1" applyAlignment="1" applyProtection="1">
      <alignment horizontal="center" vertical="center"/>
    </xf>
    <xf numFmtId="166" fontId="5" fillId="5" borderId="11" xfId="1" applyNumberFormat="1" applyFont="1" applyFill="1" applyBorder="1" applyAlignment="1" applyProtection="1">
      <alignment horizontal="center" vertical="center"/>
    </xf>
    <xf numFmtId="166" fontId="5" fillId="5" borderId="5" xfId="0" applyNumberFormat="1" applyFont="1" applyFill="1" applyBorder="1" applyAlignment="1" applyProtection="1">
      <alignment horizontal="center" vertical="center" wrapText="1"/>
    </xf>
    <xf numFmtId="166" fontId="5" fillId="5" borderId="6" xfId="0" applyNumberFormat="1" applyFont="1" applyFill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10" fontId="5" fillId="4" borderId="12" xfId="1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10" fontId="5" fillId="3" borderId="1" xfId="1" applyNumberFormat="1" applyFont="1" applyFill="1" applyBorder="1" applyAlignment="1" applyProtection="1">
      <alignment horizontal="center" vertical="center"/>
    </xf>
    <xf numFmtId="10" fontId="5" fillId="2" borderId="0" xfId="1" applyNumberFormat="1" applyFont="1" applyFill="1" applyBorder="1" applyAlignment="1" applyProtection="1">
      <alignment horizontal="center" vertical="center"/>
    </xf>
    <xf numFmtId="10" fontId="5" fillId="3" borderId="5" xfId="1" applyNumberFormat="1" applyFont="1" applyFill="1" applyBorder="1" applyAlignment="1" applyProtection="1">
      <alignment horizontal="center" vertical="center"/>
    </xf>
    <xf numFmtId="10" fontId="5" fillId="3" borderId="6" xfId="1" applyNumberFormat="1" applyFont="1" applyFill="1" applyBorder="1" applyAlignment="1" applyProtection="1">
      <alignment horizontal="center" vertical="center"/>
    </xf>
    <xf numFmtId="166" fontId="5" fillId="3" borderId="5" xfId="1" applyNumberFormat="1" applyFont="1" applyFill="1" applyBorder="1" applyAlignment="1" applyProtection="1">
      <alignment horizontal="center" vertical="center"/>
    </xf>
    <xf numFmtId="166" fontId="5" fillId="3" borderId="6" xfId="1" applyNumberFormat="1" applyFont="1" applyFill="1" applyBorder="1" applyAlignment="1" applyProtection="1">
      <alignment horizontal="center" vertical="center"/>
    </xf>
    <xf numFmtId="0" fontId="5" fillId="5" borderId="7" xfId="0" applyFont="1" applyFill="1" applyBorder="1" applyAlignment="1" applyProtection="1">
      <alignment horizontal="center" vertical="center"/>
    </xf>
    <xf numFmtId="0" fontId="5" fillId="5" borderId="9" xfId="0" applyFont="1" applyFill="1" applyBorder="1" applyAlignment="1" applyProtection="1">
      <alignment horizontal="center" vertical="center"/>
    </xf>
    <xf numFmtId="0" fontId="5" fillId="5" borderId="8" xfId="0" applyFont="1" applyFill="1" applyBorder="1" applyAlignment="1" applyProtection="1">
      <alignment horizontal="center" vertical="center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13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2" fontId="5" fillId="2" borderId="8" xfId="0" applyNumberFormat="1" applyFont="1" applyFill="1" applyBorder="1" applyAlignment="1" applyProtection="1">
      <alignment horizontal="center" vertical="center"/>
    </xf>
    <xf numFmtId="2" fontId="5" fillId="2" borderId="11" xfId="0" applyNumberFormat="1" applyFont="1" applyFill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 wrapTex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315148</xdr:colOff>
      <xdr:row>14</xdr:row>
      <xdr:rowOff>524934</xdr:rowOff>
    </xdr:from>
    <xdr:to>
      <xdr:col>9</xdr:col>
      <xdr:colOff>787399</xdr:colOff>
      <xdr:row>15</xdr:row>
      <xdr:rowOff>215900</xdr:rowOff>
    </xdr:to>
    <xdr:sp macro="" textlink="">
      <xdr:nvSpPr>
        <xdr:cNvPr id="2" name="Divisio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522648" y="2645834"/>
          <a:ext cx="472251" cy="402166"/>
        </a:xfrm>
        <a:prstGeom prst="mathDivid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12</xdr:col>
      <xdr:colOff>410409</xdr:colOff>
      <xdr:row>12</xdr:row>
      <xdr:rowOff>92583</xdr:rowOff>
    </xdr:from>
    <xdr:to>
      <xdr:col>12</xdr:col>
      <xdr:colOff>721591</xdr:colOff>
      <xdr:row>12</xdr:row>
      <xdr:rowOff>389658</xdr:rowOff>
    </xdr:to>
    <xdr:sp macro="" textlink="">
      <xdr:nvSpPr>
        <xdr:cNvPr id="3" name="Minu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288209" y="2391283"/>
          <a:ext cx="311182" cy="297075"/>
        </a:xfrm>
        <a:prstGeom prst="mathMinu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13</xdr:col>
      <xdr:colOff>99704</xdr:colOff>
      <xdr:row>8</xdr:row>
      <xdr:rowOff>190500</xdr:rowOff>
    </xdr:from>
    <xdr:to>
      <xdr:col>14</xdr:col>
      <xdr:colOff>177800</xdr:colOff>
      <xdr:row>17</xdr:row>
      <xdr:rowOff>304800</xdr:rowOff>
    </xdr:to>
    <xdr:sp macro="" textlink="">
      <xdr:nvSpPr>
        <xdr:cNvPr id="5" name="Geschweifte Klammer link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4311004" y="1701800"/>
          <a:ext cx="840096" cy="3683000"/>
        </a:xfrm>
        <a:prstGeom prst="leftBrace">
          <a:avLst>
            <a:gd name="adj1" fmla="val 16461"/>
            <a:gd name="adj2" fmla="val 46981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twoCellAnchor>
  <xdr:twoCellAnchor>
    <xdr:from>
      <xdr:col>15</xdr:col>
      <xdr:colOff>507999</xdr:colOff>
      <xdr:row>13</xdr:row>
      <xdr:rowOff>157045</xdr:rowOff>
    </xdr:from>
    <xdr:to>
      <xdr:col>15</xdr:col>
      <xdr:colOff>786824</xdr:colOff>
      <xdr:row>13</xdr:row>
      <xdr:rowOff>406400</xdr:rowOff>
    </xdr:to>
    <xdr:sp macro="" textlink="">
      <xdr:nvSpPr>
        <xdr:cNvPr id="6" name="Kreuz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6814799" y="2608145"/>
          <a:ext cx="278825" cy="249355"/>
        </a:xfrm>
        <a:prstGeom prst="plus">
          <a:avLst>
            <a:gd name="adj" fmla="val 3842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10</xdr:col>
      <xdr:colOff>150091</xdr:colOff>
      <xdr:row>9</xdr:row>
      <xdr:rowOff>150091</xdr:rowOff>
    </xdr:from>
    <xdr:to>
      <xdr:col>11</xdr:col>
      <xdr:colOff>103497</xdr:colOff>
      <xdr:row>15</xdr:row>
      <xdr:rowOff>242455</xdr:rowOff>
    </xdr:to>
    <xdr:sp macro="" textlink="">
      <xdr:nvSpPr>
        <xdr:cNvPr id="8" name="Geschweifte Klammer link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0837141" y="385041"/>
          <a:ext cx="715406" cy="3508664"/>
        </a:xfrm>
        <a:prstGeom prst="leftBrace">
          <a:avLst>
            <a:gd name="adj1" fmla="val 16461"/>
            <a:gd name="adj2" fmla="val 45257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twoCellAnchor>
  <xdr:twoCellAnchor>
    <xdr:from>
      <xdr:col>7</xdr:col>
      <xdr:colOff>185881</xdr:colOff>
      <xdr:row>11</xdr:row>
      <xdr:rowOff>423718</xdr:rowOff>
    </xdr:from>
    <xdr:to>
      <xdr:col>8</xdr:col>
      <xdr:colOff>301624</xdr:colOff>
      <xdr:row>18</xdr:row>
      <xdr:rowOff>238125</xdr:rowOff>
    </xdr:to>
    <xdr:sp macro="" textlink="">
      <xdr:nvSpPr>
        <xdr:cNvPr id="9" name="Geschweifte Klammer links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7821756" y="2154093"/>
          <a:ext cx="877743" cy="3513282"/>
        </a:xfrm>
        <a:prstGeom prst="leftBrace">
          <a:avLst>
            <a:gd name="adj1" fmla="val 16461"/>
            <a:gd name="adj2" fmla="val 45257"/>
          </a:avLst>
        </a:prstGeom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5"/>
  <sheetViews>
    <sheetView showGridLines="0" tabSelected="1" zoomScale="50" zoomScaleNormal="50" workbookViewId="0">
      <selection activeCell="O20" sqref="O20:O21"/>
    </sheetView>
  </sheetViews>
  <sheetFormatPr baseColWidth="10" defaultColWidth="10.81640625" defaultRowHeight="14.5" x14ac:dyDescent="0.35"/>
  <cols>
    <col min="1" max="2" width="10.81640625" style="4"/>
    <col min="3" max="3" width="17.54296875" style="4" customWidth="1"/>
    <col min="4" max="4" width="20.1796875" style="4" customWidth="1"/>
    <col min="5" max="5" width="13.453125" style="4" bestFit="1" customWidth="1"/>
    <col min="6" max="6" width="16.453125" style="4" customWidth="1"/>
    <col min="7" max="7" width="21.453125" style="4" customWidth="1"/>
    <col min="8" max="8" width="10.81640625" style="4"/>
    <col min="9" max="9" width="15.26953125" style="4" customWidth="1"/>
    <col min="10" max="10" width="21.453125" style="4" customWidth="1"/>
    <col min="11" max="11" width="10.81640625" style="4"/>
    <col min="12" max="12" width="16.1796875" style="4" bestFit="1" customWidth="1"/>
    <col min="13" max="13" width="21.453125" style="4" customWidth="1"/>
    <col min="14" max="14" width="10.81640625" style="4"/>
    <col min="15" max="15" width="20.54296875" style="4" customWidth="1"/>
    <col min="16" max="16" width="21.453125" style="4" customWidth="1"/>
    <col min="17" max="17" width="10.81640625" style="4"/>
    <col min="18" max="18" width="21.453125" style="4" customWidth="1"/>
    <col min="19" max="19" width="10.81640625" style="4"/>
    <col min="20" max="20" width="16.1796875" style="4" customWidth="1"/>
    <col min="21" max="21" width="15.54296875" style="4" customWidth="1"/>
    <col min="22" max="16384" width="10.81640625" style="4"/>
  </cols>
  <sheetData>
    <row r="1" spans="1:28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5" thickBot="1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15" thickBot="1" x14ac:dyDescent="0.4">
      <c r="A3" s="3"/>
      <c r="B3" s="68" t="s">
        <v>7</v>
      </c>
      <c r="C3" s="68"/>
      <c r="D3" s="6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t="21.65" customHeight="1" thickBot="1" x14ac:dyDescent="0.4">
      <c r="A4" s="3"/>
      <c r="B4" s="68"/>
      <c r="C4" s="68"/>
      <c r="D4" s="68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15" thickBo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ht="12.65" customHeight="1" thickBot="1" x14ac:dyDescent="0.4">
      <c r="A6" s="3"/>
      <c r="B6" s="3"/>
      <c r="C6" s="3"/>
      <c r="D6" s="3"/>
      <c r="E6" s="3"/>
      <c r="F6" s="3"/>
      <c r="G6" s="3"/>
      <c r="H6" s="3"/>
      <c r="I6" s="54" t="s">
        <v>1</v>
      </c>
      <c r="J6" s="52">
        <f>(J14-J13)/J13</f>
        <v>2.5000000000000001E-2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19" customHeight="1" thickBot="1" x14ac:dyDescent="0.4">
      <c r="A7" s="1"/>
      <c r="B7" s="70" t="s">
        <v>5</v>
      </c>
      <c r="C7" s="70"/>
      <c r="D7" s="70"/>
      <c r="E7" s="1"/>
      <c r="F7" s="2"/>
      <c r="G7" s="2"/>
      <c r="H7" s="2"/>
      <c r="I7" s="55"/>
      <c r="J7" s="53"/>
      <c r="K7" s="2"/>
      <c r="L7" s="2"/>
      <c r="M7" s="2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8" ht="18.649999999999999" customHeight="1" thickBot="1" x14ac:dyDescent="0.4">
      <c r="A8" s="1"/>
      <c r="B8" s="70"/>
      <c r="C8" s="70"/>
      <c r="D8" s="70"/>
      <c r="E8" s="1"/>
      <c r="F8" s="2"/>
      <c r="G8" s="2"/>
      <c r="H8" s="2"/>
      <c r="I8" s="55"/>
      <c r="J8" s="50">
        <f>J14-J13</f>
        <v>5000</v>
      </c>
      <c r="K8" s="2"/>
      <c r="L8" s="2"/>
      <c r="M8" s="2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18.649999999999999" customHeight="1" thickBot="1" x14ac:dyDescent="0.4">
      <c r="A9" s="1"/>
      <c r="B9" s="1"/>
      <c r="C9" s="1"/>
      <c r="D9" s="1"/>
      <c r="E9" s="1"/>
      <c r="F9" s="2"/>
      <c r="G9" s="2"/>
      <c r="H9" s="2"/>
      <c r="I9" s="56"/>
      <c r="J9" s="51"/>
      <c r="K9" s="2"/>
      <c r="L9" s="2"/>
      <c r="M9" s="2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18.5" x14ac:dyDescent="0.35">
      <c r="A10" s="1"/>
      <c r="B10" s="76" t="s">
        <v>6</v>
      </c>
      <c r="C10" s="77"/>
      <c r="D10" s="78"/>
      <c r="E10" s="32"/>
      <c r="F10" s="32"/>
      <c r="G10" s="32"/>
      <c r="H10" s="2"/>
      <c r="I10" s="2"/>
      <c r="J10" s="2"/>
      <c r="K10" s="2"/>
      <c r="L10" s="2"/>
      <c r="M10" s="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19" thickBot="1" x14ac:dyDescent="0.4">
      <c r="A11" s="1"/>
      <c r="B11" s="79"/>
      <c r="C11" s="80"/>
      <c r="D11" s="81"/>
      <c r="E11" s="31"/>
      <c r="F11" s="31"/>
      <c r="G11" s="31"/>
      <c r="H11" s="2"/>
      <c r="I11" s="2"/>
      <c r="J11" s="2"/>
      <c r="K11" s="2"/>
      <c r="L11" s="2"/>
      <c r="M11" s="6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42.5" thickBot="1" x14ac:dyDescent="0.4">
      <c r="A12" s="1"/>
      <c r="B12" s="5"/>
      <c r="C12" s="82"/>
      <c r="D12" s="82"/>
      <c r="E12" s="82"/>
      <c r="F12" s="82"/>
      <c r="G12" s="82"/>
      <c r="H12" s="2"/>
      <c r="I12" s="2"/>
      <c r="J12" s="7"/>
      <c r="K12" s="2"/>
      <c r="L12" s="8" t="s">
        <v>0</v>
      </c>
      <c r="M12" s="9">
        <v>1000000</v>
      </c>
      <c r="N12" s="3"/>
      <c r="O12" s="48" t="s">
        <v>2</v>
      </c>
      <c r="P12" s="34">
        <f>800000-P15</f>
        <v>300000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 ht="41.5" customHeight="1" thickBot="1" x14ac:dyDescent="0.4">
      <c r="A13" s="1"/>
      <c r="B13" s="1"/>
      <c r="C13" s="1"/>
      <c r="D13" s="1"/>
      <c r="E13" s="3"/>
      <c r="F13" s="41"/>
      <c r="G13" s="41"/>
      <c r="H13" s="11"/>
      <c r="I13" s="59" t="s">
        <v>11</v>
      </c>
      <c r="J13" s="9">
        <f>M12-M14</f>
        <v>200000</v>
      </c>
      <c r="K13" s="11"/>
      <c r="L13" s="2"/>
      <c r="M13" s="2"/>
      <c r="N13" s="3"/>
      <c r="O13" s="49"/>
      <c r="P13" s="14">
        <f>P12</f>
        <v>300000</v>
      </c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28" ht="41.5" customHeight="1" thickBot="1" x14ac:dyDescent="0.4">
      <c r="A14" s="1"/>
      <c r="B14" s="1"/>
      <c r="C14" s="1"/>
      <c r="D14" s="1"/>
      <c r="E14" s="1"/>
      <c r="F14" s="30"/>
      <c r="G14" s="30"/>
      <c r="H14" s="2"/>
      <c r="I14" s="60"/>
      <c r="J14" s="12">
        <f>M12-M15</f>
        <v>205000</v>
      </c>
      <c r="K14" s="10"/>
      <c r="L14" s="59" t="s">
        <v>3</v>
      </c>
      <c r="M14" s="9">
        <f>P12+P15</f>
        <v>800000</v>
      </c>
      <c r="N14" s="3"/>
      <c r="O14" s="2"/>
      <c r="P14" s="29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 ht="56.15" customHeight="1" thickBot="1" x14ac:dyDescent="0.4">
      <c r="A15" s="83" t="s">
        <v>12</v>
      </c>
      <c r="B15" s="84"/>
      <c r="C15" s="74">
        <f>G15</f>
        <v>0.2</v>
      </c>
      <c r="D15" s="87" t="s">
        <v>13</v>
      </c>
      <c r="E15" s="1"/>
      <c r="F15" s="48" t="s">
        <v>8</v>
      </c>
      <c r="G15" s="72">
        <f>J13/J18</f>
        <v>0.2</v>
      </c>
      <c r="H15" s="11"/>
      <c r="I15" s="13"/>
      <c r="J15" s="13"/>
      <c r="K15" s="11"/>
      <c r="L15" s="60"/>
      <c r="M15" s="14">
        <f>P12+P16</f>
        <v>795000</v>
      </c>
      <c r="N15" s="3"/>
      <c r="O15" s="59" t="s">
        <v>10</v>
      </c>
      <c r="P15" s="9">
        <f>J18*R16</f>
        <v>500000</v>
      </c>
      <c r="Q15" s="3"/>
      <c r="R15" s="33" t="s">
        <v>4</v>
      </c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1:28" ht="30.65" customHeight="1" thickBot="1" x14ac:dyDescent="0.4">
      <c r="A16" s="85"/>
      <c r="B16" s="86"/>
      <c r="C16" s="75"/>
      <c r="D16" s="88"/>
      <c r="E16" s="3"/>
      <c r="F16" s="89"/>
      <c r="G16" s="73"/>
      <c r="H16" s="15"/>
      <c r="I16" s="3"/>
      <c r="J16" s="3"/>
      <c r="K16" s="3"/>
      <c r="L16" s="3"/>
      <c r="M16" s="16"/>
      <c r="N16" s="3"/>
      <c r="O16" s="67"/>
      <c r="P16" s="65">
        <f>P15*(1-O20)</f>
        <v>495000</v>
      </c>
      <c r="Q16" s="41"/>
      <c r="R16" s="61">
        <v>0.5</v>
      </c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1:28" ht="38.15" customHeight="1" thickBot="1" x14ac:dyDescent="0.4">
      <c r="A17" s="17"/>
      <c r="B17" s="17"/>
      <c r="C17" s="3"/>
      <c r="D17" s="3"/>
      <c r="E17" s="3"/>
      <c r="F17" s="18"/>
      <c r="G17" s="19"/>
      <c r="H17" s="3"/>
      <c r="I17" s="3"/>
      <c r="J17" s="3"/>
      <c r="K17" s="3"/>
      <c r="L17" s="3"/>
      <c r="M17" s="16"/>
      <c r="N17" s="3"/>
      <c r="O17" s="60"/>
      <c r="P17" s="66"/>
      <c r="Q17" s="3"/>
      <c r="R17" s="62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28" ht="51.65" customHeight="1" thickBot="1" x14ac:dyDescent="0.4">
      <c r="A18" s="1"/>
      <c r="B18" s="1"/>
      <c r="C18" s="1"/>
      <c r="D18" s="1"/>
      <c r="E18" s="1"/>
      <c r="F18" s="20"/>
      <c r="G18" s="11"/>
      <c r="H18" s="11"/>
      <c r="I18" s="8" t="s">
        <v>0</v>
      </c>
      <c r="J18" s="9">
        <f>M12</f>
        <v>1000000</v>
      </c>
      <c r="K18" s="2"/>
      <c r="L18" s="35"/>
      <c r="M18" s="36"/>
      <c r="N18" s="2"/>
      <c r="O18" s="3"/>
      <c r="P18" s="3"/>
      <c r="Q18" s="3"/>
      <c r="R18" s="43">
        <v>0.8</v>
      </c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28" ht="56.5" customHeight="1" thickBot="1" x14ac:dyDescent="0.85">
      <c r="A19" s="1"/>
      <c r="B19" s="69"/>
      <c r="C19" s="21"/>
      <c r="D19" s="21"/>
      <c r="E19" s="22"/>
      <c r="F19" s="2"/>
      <c r="G19" s="2"/>
      <c r="H19" s="2"/>
      <c r="I19" s="3"/>
      <c r="J19" s="3"/>
      <c r="K19" s="11"/>
      <c r="L19" s="2"/>
      <c r="M19" s="23"/>
      <c r="N19" s="2"/>
      <c r="O19" s="57" t="s">
        <v>9</v>
      </c>
      <c r="P19" s="58"/>
      <c r="Q19" s="3"/>
      <c r="R19" s="44" t="str">
        <f>IF(R16&gt;R18,"Materialkostenanteil darf nicht größer als 80% sein!","")</f>
        <v/>
      </c>
      <c r="S19" s="45"/>
      <c r="T19" s="45"/>
      <c r="U19" s="45"/>
      <c r="V19" s="47"/>
      <c r="W19" s="3"/>
      <c r="X19" s="3"/>
      <c r="Y19" s="3"/>
      <c r="Z19" s="3"/>
      <c r="AA19" s="3"/>
      <c r="AB19" s="3"/>
    </row>
    <row r="20" spans="1:28" ht="21" x14ac:dyDescent="0.35">
      <c r="A20" s="3"/>
      <c r="B20" s="69"/>
      <c r="C20" s="19"/>
      <c r="D20" s="19"/>
      <c r="E20" s="5"/>
      <c r="F20" s="2"/>
      <c r="G20" s="2"/>
      <c r="H20" s="2"/>
      <c r="I20" s="2"/>
      <c r="J20" s="24"/>
      <c r="K20" s="2"/>
      <c r="L20" s="35"/>
      <c r="M20" s="37"/>
      <c r="N20" s="2"/>
      <c r="O20" s="61">
        <v>0.01</v>
      </c>
      <c r="P20" s="63">
        <f>P15-P16</f>
        <v>5000</v>
      </c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28" ht="21.5" thickBot="1" x14ac:dyDescent="0.4">
      <c r="A21" s="1"/>
      <c r="B21" s="1"/>
      <c r="C21" s="1"/>
      <c r="D21" s="1"/>
      <c r="E21" s="1"/>
      <c r="F21" s="20"/>
      <c r="G21" s="25"/>
      <c r="H21" s="11"/>
      <c r="I21" s="2"/>
      <c r="J21" s="11"/>
      <c r="K21" s="2"/>
      <c r="L21" s="2"/>
      <c r="M21" s="2"/>
      <c r="N21" s="2"/>
      <c r="O21" s="62"/>
      <c r="P21" s="64"/>
      <c r="Q21" s="3"/>
      <c r="R21" s="46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ht="21" x14ac:dyDescent="0.35">
      <c r="A22" s="1"/>
      <c r="B22" s="3"/>
      <c r="C22" s="3"/>
      <c r="D22" s="3"/>
      <c r="E22" s="1"/>
      <c r="F22" s="2"/>
      <c r="G22" s="2"/>
      <c r="H22" s="2"/>
      <c r="I22" s="2"/>
      <c r="J22" s="2"/>
      <c r="K22" s="2"/>
      <c r="L22" s="20"/>
      <c r="M22" s="26"/>
      <c r="N22" s="11"/>
      <c r="O22" s="39">
        <v>1</v>
      </c>
      <c r="P22" s="2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ht="36" x14ac:dyDescent="0.35">
      <c r="A23" s="1"/>
      <c r="B23" s="3"/>
      <c r="C23" s="3"/>
      <c r="D23" s="3"/>
      <c r="E23" s="1"/>
      <c r="F23" s="2"/>
      <c r="G23" s="2"/>
      <c r="H23" s="2"/>
      <c r="I23" s="20"/>
      <c r="J23" s="26"/>
      <c r="K23" s="11"/>
      <c r="L23" s="2"/>
      <c r="M23" s="2"/>
      <c r="N23" s="2"/>
      <c r="O23" s="40" t="str">
        <f>IF(O20&gt;O22,"Materialkostensenkung darf nicht größer als 100% sein!","")</f>
        <v/>
      </c>
      <c r="P23" s="38"/>
      <c r="Q23" s="42"/>
      <c r="R23" s="42"/>
      <c r="S23" s="42"/>
      <c r="T23" s="3"/>
      <c r="U23" s="3"/>
      <c r="V23" s="3"/>
      <c r="W23" s="3"/>
      <c r="X23" s="3"/>
      <c r="Y23" s="3"/>
      <c r="Z23" s="3"/>
      <c r="AA23" s="3"/>
      <c r="AB23" s="3"/>
    </row>
    <row r="24" spans="1:28" ht="21" x14ac:dyDescent="0.35">
      <c r="A24" s="1"/>
      <c r="B24" s="1"/>
      <c r="C24" s="1"/>
      <c r="D24" s="1"/>
      <c r="E24" s="1"/>
      <c r="F24" s="2"/>
      <c r="G24" s="2"/>
      <c r="H24" s="2"/>
      <c r="I24" s="2"/>
      <c r="J24" s="2"/>
      <c r="K24" s="2"/>
      <c r="L24" s="20"/>
      <c r="M24" s="26"/>
      <c r="N24" s="11"/>
      <c r="O24" s="38"/>
      <c r="P24" s="38"/>
      <c r="Q24" s="42"/>
      <c r="R24" s="42"/>
      <c r="S24" s="42"/>
      <c r="T24" s="3"/>
      <c r="U24" s="3"/>
      <c r="V24" s="3"/>
      <c r="W24" s="3"/>
      <c r="X24" s="3"/>
      <c r="Y24" s="3"/>
      <c r="Z24" s="3"/>
      <c r="AA24" s="3"/>
      <c r="AB24" s="3"/>
    </row>
    <row r="25" spans="1:28" ht="15" customHeight="1" x14ac:dyDescent="0.35">
      <c r="A25" s="27"/>
      <c r="B25" s="27"/>
      <c r="C25" s="27"/>
      <c r="D25" s="27"/>
      <c r="E25" s="27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x14ac:dyDescent="0.35">
      <c r="A26" s="3"/>
      <c r="B26" s="71"/>
      <c r="C26" s="71"/>
      <c r="D26" s="7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x14ac:dyDescent="0.35">
      <c r="A27" s="3"/>
      <c r="B27" s="71"/>
      <c r="C27" s="71"/>
      <c r="D27" s="7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x14ac:dyDescent="0.35">
      <c r="R35" s="4">
        <v>50</v>
      </c>
    </row>
  </sheetData>
  <sheetProtection algorithmName="SHA-512" hashValue="y1SXLjmBnzpMWeJnv5uDpeB3Fqtvu4RdC+7IKYLcK8/BLn520bMM/oW397MSBqTM2x/56AOsD/MlG8efdV6i0w==" saltValue="RNjEPXSGnKos17NhO3Kzww==" spinCount="100000" sheet="1" selectLockedCells="1"/>
  <mergeCells count="23">
    <mergeCell ref="B3:D4"/>
    <mergeCell ref="B19:B20"/>
    <mergeCell ref="B7:D8"/>
    <mergeCell ref="B26:D27"/>
    <mergeCell ref="G15:G16"/>
    <mergeCell ref="C15:C16"/>
    <mergeCell ref="B10:D11"/>
    <mergeCell ref="C12:G12"/>
    <mergeCell ref="A15:B16"/>
    <mergeCell ref="D15:D16"/>
    <mergeCell ref="F15:F16"/>
    <mergeCell ref="R16:R17"/>
    <mergeCell ref="O20:O21"/>
    <mergeCell ref="P20:P21"/>
    <mergeCell ref="P16:P17"/>
    <mergeCell ref="O15:O17"/>
    <mergeCell ref="O12:O13"/>
    <mergeCell ref="J8:J9"/>
    <mergeCell ref="J6:J7"/>
    <mergeCell ref="I6:I9"/>
    <mergeCell ref="O19:P19"/>
    <mergeCell ref="I13:I14"/>
    <mergeCell ref="L14:L15"/>
  </mergeCells>
  <pageMargins left="0.7" right="0.7" top="0.78740157499999996" bottom="0.78740157499999996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2830A739FA194184E26CBE2DEC022C" ma:contentTypeVersion="" ma:contentTypeDescription="Ein neues Dokument erstellen." ma:contentTypeScope="" ma:versionID="3d4a65edfb735a3e88cd33807e53f7e2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C7CB25-DDCB-435E-86DF-EB4D4841D0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DFCE22-0B61-4A8C-BFF3-9847A58042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83285A-ACA0-4F45-95C4-CEC63A92338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5696b60-0389-45c2-bb8c-032517eb46a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Aufgabe 2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</dc:creator>
  <cp:lastModifiedBy>vo</cp:lastModifiedBy>
  <cp:lastPrinted>2021-05-11T08:27:52Z</cp:lastPrinted>
  <dcterms:created xsi:type="dcterms:W3CDTF">2020-04-02T10:09:11Z</dcterms:created>
  <dcterms:modified xsi:type="dcterms:W3CDTF">2021-06-11T15:09:49Z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0x0101003B2830A739FA194184E26CBE2DEC022C</vt:lpwstr>
  </property>
</Properties>
</file>