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5600" windowHeight="8016" activeTab="3"/>
  </bookViews>
  <sheets>
    <sheet name="Anleitung" sheetId="40" r:id="rId1"/>
    <sheet name="Auswertung Schüler Übersicht" sheetId="7" r:id="rId2"/>
    <sheet name="Übersicht Lehrer" sheetId="41" r:id="rId3"/>
    <sheet name="Schüler1" sheetId="8" r:id="rId4"/>
    <sheet name="Schüler2" sheetId="9" r:id="rId5"/>
    <sheet name="Schüler3" sheetId="10" r:id="rId6"/>
    <sheet name="Schüler4" sheetId="11" r:id="rId7"/>
    <sheet name="Schüler5" sheetId="12" r:id="rId8"/>
    <sheet name="Schüler6" sheetId="13" r:id="rId9"/>
    <sheet name="Schüler7" sheetId="14" r:id="rId10"/>
    <sheet name="Schüler8" sheetId="15" r:id="rId11"/>
    <sheet name="Schüler9" sheetId="16" r:id="rId12"/>
    <sheet name="Schüler10" sheetId="17" r:id="rId13"/>
    <sheet name="Schüler11" sheetId="18" r:id="rId14"/>
    <sheet name="Schüler12" sheetId="19" r:id="rId15"/>
    <sheet name="Schüler13" sheetId="20" r:id="rId16"/>
    <sheet name="Schüler14" sheetId="21" r:id="rId17"/>
    <sheet name="Schüler15" sheetId="22" r:id="rId18"/>
    <sheet name="Schüler16" sheetId="23" r:id="rId19"/>
    <sheet name="Schüler17" sheetId="24" r:id="rId20"/>
    <sheet name="Schüler18" sheetId="25" r:id="rId21"/>
    <sheet name="Schüler19" sheetId="26" r:id="rId22"/>
    <sheet name="Schüler20" sheetId="27" r:id="rId23"/>
    <sheet name="Schüler21" sheetId="28" r:id="rId24"/>
    <sheet name="Schüler22" sheetId="29" r:id="rId25"/>
    <sheet name="Schüler23" sheetId="30" r:id="rId26"/>
    <sheet name="Schüler24" sheetId="31" r:id="rId27"/>
    <sheet name="Schüler25" sheetId="32" r:id="rId28"/>
    <sheet name="Schüler26" sheetId="33" r:id="rId29"/>
    <sheet name="Schüler27" sheetId="34" r:id="rId30"/>
    <sheet name="Schüler28" sheetId="35" r:id="rId31"/>
    <sheet name="Schüler29" sheetId="36" r:id="rId32"/>
    <sheet name="Schüler30" sheetId="37" r:id="rId33"/>
    <sheet name="Schüler31" sheetId="38" r:id="rId34"/>
    <sheet name="Schüler32" sheetId="39" r:id="rId35"/>
  </sheets>
  <calcPr calcId="145621"/>
</workbook>
</file>

<file path=xl/calcChain.xml><?xml version="1.0" encoding="utf-8"?>
<calcChain xmlns="http://schemas.openxmlformats.org/spreadsheetml/2006/main">
  <c r="G8" i="41" l="1"/>
  <c r="G9" i="41"/>
  <c r="G10" i="41"/>
  <c r="G11" i="41"/>
  <c r="G12" i="41"/>
  <c r="G7" i="41"/>
  <c r="C12" i="41"/>
  <c r="C11" i="41"/>
  <c r="C10" i="41"/>
  <c r="C9" i="41"/>
  <c r="C8" i="41"/>
  <c r="AG4" i="7"/>
  <c r="AG5" i="7"/>
  <c r="AG6" i="7"/>
  <c r="AG7" i="7"/>
  <c r="AG8" i="7"/>
  <c r="AG9" i="7"/>
  <c r="AG10" i="7"/>
  <c r="AG11" i="7"/>
  <c r="AG12" i="7"/>
  <c r="AG13" i="7"/>
  <c r="C7" i="41"/>
  <c r="AG14" i="7"/>
  <c r="AG15" i="7"/>
  <c r="AG16" i="7"/>
  <c r="AG17" i="7"/>
  <c r="AG3" i="7" l="1"/>
  <c r="C5" i="41"/>
  <c r="C4" i="41"/>
  <c r="AF34" i="7" l="1"/>
  <c r="AG34" i="7"/>
  <c r="AH34" i="7"/>
  <c r="AI34" i="7"/>
  <c r="AJ34" i="7"/>
  <c r="AK34" i="7"/>
  <c r="A4" i="29" l="1"/>
  <c r="D31" i="39"/>
  <c r="D30" i="39"/>
  <c r="F30" i="39" s="1"/>
  <c r="D25" i="39"/>
  <c r="A4" i="39"/>
  <c r="A4" i="38"/>
  <c r="A4" i="37"/>
  <c r="A4" i="36"/>
  <c r="A4" i="35"/>
  <c r="A4" i="34"/>
  <c r="A4" i="33"/>
  <c r="A4" i="32"/>
  <c r="A4" i="31"/>
  <c r="D25" i="30"/>
  <c r="A4" i="30"/>
  <c r="A4" i="28"/>
  <c r="A4" i="27"/>
  <c r="A4" i="26"/>
  <c r="A4" i="25"/>
  <c r="A4" i="24"/>
  <c r="A4" i="23"/>
  <c r="A4" i="22"/>
  <c r="A4" i="21"/>
  <c r="A4" i="20"/>
  <c r="A4" i="19"/>
  <c r="A4" i="18"/>
  <c r="D25" i="17"/>
  <c r="A4" i="17"/>
  <c r="A4" i="16"/>
  <c r="A4" i="15"/>
  <c r="A4" i="14"/>
  <c r="A4" i="13"/>
  <c r="A4" i="12"/>
  <c r="A4" i="11"/>
  <c r="A4" i="10"/>
  <c r="A4" i="9"/>
  <c r="F31" i="39"/>
  <c r="D25" i="38"/>
  <c r="D25" i="37"/>
  <c r="D25" i="36"/>
  <c r="D25" i="35"/>
  <c r="D25" i="34"/>
  <c r="D25" i="33"/>
  <c r="D25" i="32"/>
  <c r="D25" i="31"/>
  <c r="D25" i="29"/>
  <c r="D25" i="28"/>
  <c r="D25" i="27"/>
  <c r="D25" i="26"/>
  <c r="D25" i="25"/>
  <c r="D25" i="24"/>
  <c r="D25" i="23"/>
  <c r="D25" i="22"/>
  <c r="D25" i="21"/>
  <c r="D25" i="20"/>
  <c r="D25" i="19"/>
  <c r="D25" i="18"/>
  <c r="D25" i="16"/>
  <c r="D25" i="15"/>
  <c r="D25" i="14"/>
  <c r="D25" i="12"/>
  <c r="D25" i="11"/>
  <c r="D25" i="10"/>
  <c r="D25" i="9"/>
  <c r="AF33" i="7"/>
  <c r="D26" i="38" s="1"/>
  <c r="AG33" i="7"/>
  <c r="D27" i="38" s="1"/>
  <c r="F27" i="38" s="1"/>
  <c r="AH33" i="7"/>
  <c r="D28" i="38" s="1"/>
  <c r="F28" i="38" s="1"/>
  <c r="AI33" i="7"/>
  <c r="D29" i="38" s="1"/>
  <c r="F29" i="38" s="1"/>
  <c r="AJ33" i="7"/>
  <c r="D30" i="38" s="1"/>
  <c r="F30" i="38" s="1"/>
  <c r="AK33" i="7"/>
  <c r="D31" i="38" s="1"/>
  <c r="F31" i="38" s="1"/>
  <c r="D26" i="39"/>
  <c r="D27" i="39"/>
  <c r="F27" i="39" s="1"/>
  <c r="D28" i="39"/>
  <c r="F28" i="39" s="1"/>
  <c r="D29" i="39"/>
  <c r="F29" i="39" s="1"/>
  <c r="AF4" i="7"/>
  <c r="D26" i="9" s="1"/>
  <c r="D27" i="9"/>
  <c r="F27" i="9" s="1"/>
  <c r="AH4" i="7"/>
  <c r="D28" i="9" s="1"/>
  <c r="F28" i="9" s="1"/>
  <c r="AI4" i="7"/>
  <c r="D29" i="9" s="1"/>
  <c r="F29" i="9" s="1"/>
  <c r="AJ4" i="7"/>
  <c r="D30" i="9" s="1"/>
  <c r="F30" i="9" s="1"/>
  <c r="AK4" i="7"/>
  <c r="D31" i="9" s="1"/>
  <c r="F31" i="9" s="1"/>
  <c r="AF5" i="7"/>
  <c r="D26" i="10" s="1"/>
  <c r="D27" i="10"/>
  <c r="F27" i="10" s="1"/>
  <c r="AH5" i="7"/>
  <c r="D28" i="10" s="1"/>
  <c r="F28" i="10" s="1"/>
  <c r="AI5" i="7"/>
  <c r="D29" i="10" s="1"/>
  <c r="F29" i="10" s="1"/>
  <c r="AJ5" i="7"/>
  <c r="D30" i="10" s="1"/>
  <c r="F30" i="10" s="1"/>
  <c r="AK5" i="7"/>
  <c r="D31" i="10" s="1"/>
  <c r="F31" i="10" s="1"/>
  <c r="AF6" i="7"/>
  <c r="D26" i="11" s="1"/>
  <c r="D27" i="11"/>
  <c r="F27" i="11" s="1"/>
  <c r="AH6" i="7"/>
  <c r="D28" i="11" s="1"/>
  <c r="F28" i="11" s="1"/>
  <c r="AI6" i="7"/>
  <c r="D29" i="11" s="1"/>
  <c r="F29" i="11" s="1"/>
  <c r="AJ6" i="7"/>
  <c r="D30" i="11" s="1"/>
  <c r="F30" i="11" s="1"/>
  <c r="AK6" i="7"/>
  <c r="D31" i="11" s="1"/>
  <c r="F31" i="11" s="1"/>
  <c r="AF7" i="7"/>
  <c r="D26" i="12" s="1"/>
  <c r="D27" i="12"/>
  <c r="F27" i="12" s="1"/>
  <c r="AH7" i="7"/>
  <c r="D28" i="12" s="1"/>
  <c r="F28" i="12" s="1"/>
  <c r="AI7" i="7"/>
  <c r="D29" i="12" s="1"/>
  <c r="F29" i="12" s="1"/>
  <c r="AJ7" i="7"/>
  <c r="D30" i="12" s="1"/>
  <c r="F30" i="12" s="1"/>
  <c r="AK7" i="7"/>
  <c r="D31" i="12" s="1"/>
  <c r="F31" i="12" s="1"/>
  <c r="AF8" i="7"/>
  <c r="D26" i="13" s="1"/>
  <c r="F26" i="13" s="1"/>
  <c r="D27" i="13"/>
  <c r="F27" i="13" s="1"/>
  <c r="AH8" i="7"/>
  <c r="D28" i="13" s="1"/>
  <c r="F28" i="13" s="1"/>
  <c r="AI8" i="7"/>
  <c r="D29" i="13" s="1"/>
  <c r="F29" i="13" s="1"/>
  <c r="AJ8" i="7"/>
  <c r="D30" i="13" s="1"/>
  <c r="F30" i="13" s="1"/>
  <c r="AK8" i="7"/>
  <c r="D31" i="13" s="1"/>
  <c r="F31" i="13" s="1"/>
  <c r="AF9" i="7"/>
  <c r="D26" i="14" s="1"/>
  <c r="D27" i="14"/>
  <c r="F27" i="14" s="1"/>
  <c r="AH9" i="7"/>
  <c r="D28" i="14" s="1"/>
  <c r="F28" i="14" s="1"/>
  <c r="AI9" i="7"/>
  <c r="D29" i="14" s="1"/>
  <c r="F29" i="14" s="1"/>
  <c r="AJ9" i="7"/>
  <c r="D30" i="14" s="1"/>
  <c r="F30" i="14" s="1"/>
  <c r="AK9" i="7"/>
  <c r="D31" i="14" s="1"/>
  <c r="F31" i="14" s="1"/>
  <c r="AF10" i="7"/>
  <c r="D26" i="15" s="1"/>
  <c r="F26" i="15" s="1"/>
  <c r="D27" i="15"/>
  <c r="F27" i="15" s="1"/>
  <c r="AH10" i="7"/>
  <c r="D28" i="15" s="1"/>
  <c r="F28" i="15" s="1"/>
  <c r="AI10" i="7"/>
  <c r="D29" i="15" s="1"/>
  <c r="F29" i="15" s="1"/>
  <c r="AJ10" i="7"/>
  <c r="D30" i="15" s="1"/>
  <c r="F30" i="15" s="1"/>
  <c r="AK10" i="7"/>
  <c r="D31" i="15" s="1"/>
  <c r="F31" i="15" s="1"/>
  <c r="AF11" i="7"/>
  <c r="D26" i="16" s="1"/>
  <c r="F26" i="16" s="1"/>
  <c r="D27" i="16"/>
  <c r="F27" i="16" s="1"/>
  <c r="AH11" i="7"/>
  <c r="D28" i="16" s="1"/>
  <c r="F28" i="16" s="1"/>
  <c r="AI11" i="7"/>
  <c r="D29" i="16" s="1"/>
  <c r="F29" i="16" s="1"/>
  <c r="AJ11" i="7"/>
  <c r="D30" i="16" s="1"/>
  <c r="F30" i="16" s="1"/>
  <c r="AK11" i="7"/>
  <c r="D31" i="16" s="1"/>
  <c r="F31" i="16" s="1"/>
  <c r="AF12" i="7"/>
  <c r="D26" i="17" s="1"/>
  <c r="F26" i="17" s="1"/>
  <c r="D27" i="17"/>
  <c r="F27" i="17" s="1"/>
  <c r="AH12" i="7"/>
  <c r="D28" i="17" s="1"/>
  <c r="F28" i="17" s="1"/>
  <c r="AI12" i="7"/>
  <c r="D29" i="17" s="1"/>
  <c r="F29" i="17" s="1"/>
  <c r="AJ12" i="7"/>
  <c r="D30" i="17" s="1"/>
  <c r="F30" i="17" s="1"/>
  <c r="AK12" i="7"/>
  <c r="D31" i="17" s="1"/>
  <c r="F31" i="17" s="1"/>
  <c r="AF13" i="7"/>
  <c r="D26" i="18" s="1"/>
  <c r="D27" i="18"/>
  <c r="F27" i="18" s="1"/>
  <c r="AH13" i="7"/>
  <c r="D28" i="18" s="1"/>
  <c r="F28" i="18" s="1"/>
  <c r="AI13" i="7"/>
  <c r="D29" i="18" s="1"/>
  <c r="F29" i="18" s="1"/>
  <c r="AJ13" i="7"/>
  <c r="D30" i="18" s="1"/>
  <c r="F30" i="18" s="1"/>
  <c r="AK13" i="7"/>
  <c r="D31" i="18" s="1"/>
  <c r="F31" i="18" s="1"/>
  <c r="AF14" i="7"/>
  <c r="D26" i="19" s="1"/>
  <c r="D27" i="19"/>
  <c r="F27" i="19" s="1"/>
  <c r="AH14" i="7"/>
  <c r="D28" i="19" s="1"/>
  <c r="F28" i="19" s="1"/>
  <c r="AI14" i="7"/>
  <c r="D29" i="19" s="1"/>
  <c r="F29" i="19" s="1"/>
  <c r="AJ14" i="7"/>
  <c r="D30" i="19" s="1"/>
  <c r="F30" i="19" s="1"/>
  <c r="AK14" i="7"/>
  <c r="D31" i="19" s="1"/>
  <c r="F31" i="19" s="1"/>
  <c r="AF15" i="7"/>
  <c r="D26" i="20" s="1"/>
  <c r="D27" i="20"/>
  <c r="F27" i="20" s="1"/>
  <c r="AH15" i="7"/>
  <c r="D28" i="20" s="1"/>
  <c r="F28" i="20" s="1"/>
  <c r="AI15" i="7"/>
  <c r="D29" i="20" s="1"/>
  <c r="F29" i="20" s="1"/>
  <c r="AJ15" i="7"/>
  <c r="D30" i="20" s="1"/>
  <c r="F30" i="20" s="1"/>
  <c r="AK15" i="7"/>
  <c r="D31" i="20" s="1"/>
  <c r="F31" i="20" s="1"/>
  <c r="AF16" i="7"/>
  <c r="D26" i="21" s="1"/>
  <c r="D27" i="22"/>
  <c r="F27" i="22" s="1"/>
  <c r="AH16" i="7"/>
  <c r="D28" i="21" s="1"/>
  <c r="F28" i="21" s="1"/>
  <c r="AI16" i="7"/>
  <c r="D29" i="22" s="1"/>
  <c r="F29" i="22" s="1"/>
  <c r="AJ16" i="7"/>
  <c r="D30" i="22" s="1"/>
  <c r="F30" i="22" s="1"/>
  <c r="AK16" i="7"/>
  <c r="D31" i="22" s="1"/>
  <c r="F31" i="22" s="1"/>
  <c r="AF17" i="7"/>
  <c r="AH17" i="7"/>
  <c r="AI17" i="7"/>
  <c r="AJ17" i="7"/>
  <c r="AK17" i="7"/>
  <c r="AF18" i="7"/>
  <c r="D26" i="23" s="1"/>
  <c r="F26" i="23" s="1"/>
  <c r="AG18" i="7"/>
  <c r="D27" i="23" s="1"/>
  <c r="F27" i="23" s="1"/>
  <c r="AH18" i="7"/>
  <c r="D28" i="23" s="1"/>
  <c r="F28" i="23" s="1"/>
  <c r="AI18" i="7"/>
  <c r="D29" i="23" s="1"/>
  <c r="F29" i="23" s="1"/>
  <c r="AJ18" i="7"/>
  <c r="D30" i="23" s="1"/>
  <c r="F30" i="23" s="1"/>
  <c r="AK18" i="7"/>
  <c r="D31" i="23" s="1"/>
  <c r="F31" i="23" s="1"/>
  <c r="AF19" i="7"/>
  <c r="D26" i="24" s="1"/>
  <c r="AG19" i="7"/>
  <c r="D27" i="24" s="1"/>
  <c r="F27" i="24" s="1"/>
  <c r="AH19" i="7"/>
  <c r="D28" i="24" s="1"/>
  <c r="F28" i="24" s="1"/>
  <c r="AI19" i="7"/>
  <c r="D29" i="24" s="1"/>
  <c r="F29" i="24" s="1"/>
  <c r="AJ19" i="7"/>
  <c r="D30" i="24" s="1"/>
  <c r="F30" i="24" s="1"/>
  <c r="AK19" i="7"/>
  <c r="D31" i="24" s="1"/>
  <c r="F31" i="24" s="1"/>
  <c r="AF20" i="7"/>
  <c r="D26" i="25" s="1"/>
  <c r="AG20" i="7"/>
  <c r="D27" i="25" s="1"/>
  <c r="F27" i="25" s="1"/>
  <c r="AH20" i="7"/>
  <c r="D28" i="25" s="1"/>
  <c r="F28" i="25" s="1"/>
  <c r="AI20" i="7"/>
  <c r="D29" i="25" s="1"/>
  <c r="F29" i="25" s="1"/>
  <c r="AJ20" i="7"/>
  <c r="D30" i="25" s="1"/>
  <c r="F30" i="25" s="1"/>
  <c r="AK20" i="7"/>
  <c r="D31" i="25" s="1"/>
  <c r="F31" i="25" s="1"/>
  <c r="AF21" i="7"/>
  <c r="D26" i="26" s="1"/>
  <c r="AG21" i="7"/>
  <c r="D27" i="26" s="1"/>
  <c r="F27" i="26" s="1"/>
  <c r="AH21" i="7"/>
  <c r="D28" i="26" s="1"/>
  <c r="F28" i="26" s="1"/>
  <c r="AI21" i="7"/>
  <c r="D29" i="26" s="1"/>
  <c r="F29" i="26" s="1"/>
  <c r="AJ21" i="7"/>
  <c r="D30" i="26" s="1"/>
  <c r="F30" i="26" s="1"/>
  <c r="AK21" i="7"/>
  <c r="D31" i="26" s="1"/>
  <c r="F31" i="26" s="1"/>
  <c r="AF22" i="7"/>
  <c r="D26" i="27" s="1"/>
  <c r="AG22" i="7"/>
  <c r="D27" i="27" s="1"/>
  <c r="F27" i="27" s="1"/>
  <c r="AH22" i="7"/>
  <c r="D28" i="27" s="1"/>
  <c r="F28" i="27" s="1"/>
  <c r="AI22" i="7"/>
  <c r="D29" i="27" s="1"/>
  <c r="F29" i="27" s="1"/>
  <c r="AJ22" i="7"/>
  <c r="D30" i="27" s="1"/>
  <c r="F30" i="27" s="1"/>
  <c r="AK22" i="7"/>
  <c r="D31" i="27" s="1"/>
  <c r="F31" i="27" s="1"/>
  <c r="AF23" i="7"/>
  <c r="D26" i="28" s="1"/>
  <c r="AG23" i="7"/>
  <c r="D27" i="28" s="1"/>
  <c r="F27" i="28" s="1"/>
  <c r="AH23" i="7"/>
  <c r="D28" i="28" s="1"/>
  <c r="F28" i="28" s="1"/>
  <c r="AI23" i="7"/>
  <c r="D29" i="28" s="1"/>
  <c r="F29" i="28" s="1"/>
  <c r="AJ23" i="7"/>
  <c r="D30" i="28" s="1"/>
  <c r="F30" i="28" s="1"/>
  <c r="AK23" i="7"/>
  <c r="D31" i="28" s="1"/>
  <c r="F31" i="28" s="1"/>
  <c r="AF24" i="7"/>
  <c r="D26" i="29" s="1"/>
  <c r="AG24" i="7"/>
  <c r="D27" i="29" s="1"/>
  <c r="F27" i="29" s="1"/>
  <c r="AH24" i="7"/>
  <c r="D28" i="29" s="1"/>
  <c r="F28" i="29" s="1"/>
  <c r="AI24" i="7"/>
  <c r="D29" i="29" s="1"/>
  <c r="F29" i="29" s="1"/>
  <c r="AJ24" i="7"/>
  <c r="D30" i="29" s="1"/>
  <c r="F30" i="29" s="1"/>
  <c r="AK24" i="7"/>
  <c r="D31" i="29" s="1"/>
  <c r="F31" i="29" s="1"/>
  <c r="AF25" i="7"/>
  <c r="D26" i="30" s="1"/>
  <c r="AG25" i="7"/>
  <c r="D27" i="30" s="1"/>
  <c r="F27" i="30" s="1"/>
  <c r="AH25" i="7"/>
  <c r="D28" i="30" s="1"/>
  <c r="F28" i="30" s="1"/>
  <c r="AI25" i="7"/>
  <c r="D29" i="30" s="1"/>
  <c r="F29" i="30" s="1"/>
  <c r="AJ25" i="7"/>
  <c r="D30" i="30" s="1"/>
  <c r="F30" i="30" s="1"/>
  <c r="AK25" i="7"/>
  <c r="D31" i="30" s="1"/>
  <c r="F31" i="30" s="1"/>
  <c r="AF26" i="7"/>
  <c r="D26" i="31" s="1"/>
  <c r="AG26" i="7"/>
  <c r="D27" i="31" s="1"/>
  <c r="F27" i="31" s="1"/>
  <c r="AH26" i="7"/>
  <c r="D28" i="31" s="1"/>
  <c r="F28" i="31" s="1"/>
  <c r="AI26" i="7"/>
  <c r="D29" i="31" s="1"/>
  <c r="F29" i="31" s="1"/>
  <c r="AJ26" i="7"/>
  <c r="D30" i="31" s="1"/>
  <c r="F30" i="31" s="1"/>
  <c r="AK26" i="7"/>
  <c r="D31" i="31" s="1"/>
  <c r="F31" i="31" s="1"/>
  <c r="AF27" i="7"/>
  <c r="D26" i="32" s="1"/>
  <c r="AG27" i="7"/>
  <c r="D27" i="34" s="1"/>
  <c r="F27" i="34" s="1"/>
  <c r="AH27" i="7"/>
  <c r="D28" i="34" s="1"/>
  <c r="F28" i="34" s="1"/>
  <c r="AI27" i="7"/>
  <c r="D29" i="34" s="1"/>
  <c r="F29" i="34" s="1"/>
  <c r="AJ27" i="7"/>
  <c r="D30" i="34" s="1"/>
  <c r="F30" i="34" s="1"/>
  <c r="AK27" i="7"/>
  <c r="D31" i="34" s="1"/>
  <c r="F31" i="34" s="1"/>
  <c r="AF28" i="7"/>
  <c r="D26" i="33" s="1"/>
  <c r="AG28" i="7"/>
  <c r="AH28" i="7"/>
  <c r="D28" i="33" s="1"/>
  <c r="F28" i="33" s="1"/>
  <c r="AI28" i="7"/>
  <c r="D29" i="33" s="1"/>
  <c r="F29" i="33" s="1"/>
  <c r="AJ28" i="7"/>
  <c r="D30" i="33" s="1"/>
  <c r="F30" i="33" s="1"/>
  <c r="AK28" i="7"/>
  <c r="D31" i="33" s="1"/>
  <c r="F31" i="33" s="1"/>
  <c r="AF29" i="7"/>
  <c r="AG29" i="7"/>
  <c r="AH29" i="7"/>
  <c r="AI29" i="7"/>
  <c r="AJ29" i="7"/>
  <c r="AK29" i="7"/>
  <c r="AF30" i="7"/>
  <c r="D26" i="35" s="1"/>
  <c r="AG30" i="7"/>
  <c r="D27" i="35" s="1"/>
  <c r="F27" i="35" s="1"/>
  <c r="AH30" i="7"/>
  <c r="D28" i="35" s="1"/>
  <c r="F28" i="35" s="1"/>
  <c r="AI30" i="7"/>
  <c r="D29" i="35" s="1"/>
  <c r="F29" i="35" s="1"/>
  <c r="AJ30" i="7"/>
  <c r="D30" i="35" s="1"/>
  <c r="F30" i="35" s="1"/>
  <c r="AK30" i="7"/>
  <c r="D31" i="35" s="1"/>
  <c r="F31" i="35" s="1"/>
  <c r="AF31" i="7"/>
  <c r="D26" i="36" s="1"/>
  <c r="AG31" i="7"/>
  <c r="AH31" i="7"/>
  <c r="D28" i="36" s="1"/>
  <c r="F28" i="36" s="1"/>
  <c r="AI31" i="7"/>
  <c r="D29" i="36" s="1"/>
  <c r="F29" i="36" s="1"/>
  <c r="AJ31" i="7"/>
  <c r="D30" i="36" s="1"/>
  <c r="F30" i="36" s="1"/>
  <c r="AK31" i="7"/>
  <c r="D31" i="36" s="1"/>
  <c r="F31" i="36" s="1"/>
  <c r="AF32" i="7"/>
  <c r="D26" i="37" s="1"/>
  <c r="AG32" i="7"/>
  <c r="D27" i="37" s="1"/>
  <c r="F27" i="37" s="1"/>
  <c r="AH32" i="7"/>
  <c r="D28" i="37" s="1"/>
  <c r="F28" i="37" s="1"/>
  <c r="AI32" i="7"/>
  <c r="D29" i="37" s="1"/>
  <c r="F29" i="37" s="1"/>
  <c r="AJ32" i="7"/>
  <c r="D30" i="37" s="1"/>
  <c r="F30" i="37" s="1"/>
  <c r="AK32" i="7"/>
  <c r="D31" i="37" s="1"/>
  <c r="F31" i="37" s="1"/>
  <c r="D31" i="32" l="1"/>
  <c r="F31" i="32" s="1"/>
  <c r="F27" i="33"/>
  <c r="D27" i="33"/>
  <c r="D28" i="32"/>
  <c r="F28" i="32" s="1"/>
  <c r="D27" i="36"/>
  <c r="F27" i="36" s="1"/>
  <c r="D30" i="32"/>
  <c r="F30" i="32" s="1"/>
  <c r="D29" i="32"/>
  <c r="F29" i="32" s="1"/>
  <c r="F26" i="37"/>
  <c r="D27" i="32"/>
  <c r="F27" i="32" s="1"/>
  <c r="D26" i="34"/>
  <c r="F26" i="31"/>
  <c r="F26" i="30"/>
  <c r="F26" i="29"/>
  <c r="F26" i="28"/>
  <c r="D31" i="21"/>
  <c r="F31" i="21" s="1"/>
  <c r="F26" i="14"/>
  <c r="D29" i="21"/>
  <c r="F29" i="21" s="1"/>
  <c r="F26" i="11"/>
  <c r="D30" i="21"/>
  <c r="F30" i="21" s="1"/>
  <c r="D27" i="21"/>
  <c r="F27" i="21" s="1"/>
  <c r="D28" i="22"/>
  <c r="F28" i="22" s="1"/>
  <c r="F26" i="21"/>
  <c r="F26" i="25"/>
  <c r="F26" i="18"/>
  <c r="D26" i="22"/>
  <c r="F26" i="22" s="1"/>
  <c r="F26" i="39"/>
  <c r="F26" i="38"/>
  <c r="F26" i="36"/>
  <c r="F26" i="35"/>
  <c r="F26" i="34"/>
  <c r="F26" i="33"/>
  <c r="F26" i="32"/>
  <c r="F26" i="27"/>
  <c r="F26" i="24"/>
  <c r="F26" i="20"/>
  <c r="F26" i="19"/>
  <c r="F26" i="12"/>
  <c r="F26" i="10"/>
  <c r="F26" i="9"/>
  <c r="D25" i="8"/>
  <c r="A4" i="8"/>
  <c r="AK3" i="7"/>
  <c r="AJ3" i="7"/>
  <c r="AI3" i="7"/>
  <c r="AH3" i="7"/>
  <c r="D27" i="8" l="1"/>
  <c r="F27" i="8" s="1"/>
  <c r="D28" i="8"/>
  <c r="F28" i="8" s="1"/>
  <c r="D29" i="8"/>
  <c r="F29" i="8" s="1"/>
  <c r="D30" i="8"/>
  <c r="F30" i="8" s="1"/>
  <c r="D31" i="8"/>
  <c r="F31" i="8" s="1"/>
  <c r="AF3" i="7" l="1"/>
  <c r="D26" i="8" l="1"/>
  <c r="F26" i="8" s="1"/>
  <c r="F26" i="26"/>
</calcChain>
</file>

<file path=xl/sharedStrings.xml><?xml version="1.0" encoding="utf-8"?>
<sst xmlns="http://schemas.openxmlformats.org/spreadsheetml/2006/main" count="1088" uniqueCount="73">
  <si>
    <t>Ernährung und Verdauung</t>
  </si>
  <si>
    <t>Infektionserkrankungen</t>
  </si>
  <si>
    <t>Genetik</t>
  </si>
  <si>
    <t>Zelle und Stoffwechsel</t>
  </si>
  <si>
    <t>Allgemeine Fragen</t>
  </si>
  <si>
    <t>Summe:</t>
  </si>
  <si>
    <t>Name des Schülers der Schülerin</t>
  </si>
  <si>
    <t>Anzahl der Fragen</t>
  </si>
  <si>
    <t>Anzahl der richtigen Antworten</t>
  </si>
  <si>
    <t>Frageblock Zelle und Stoffwechsel</t>
  </si>
  <si>
    <t>von 6</t>
  </si>
  <si>
    <t>Fragenblock Ernährung und Verdauung</t>
  </si>
  <si>
    <t>von 7</t>
  </si>
  <si>
    <t>Fragenblock Infektionserkrankungen</t>
  </si>
  <si>
    <t>von 5</t>
  </si>
  <si>
    <t>Fragenblock Genetik</t>
  </si>
  <si>
    <t>Fragenblock Allgemeine Fragen</t>
  </si>
  <si>
    <t>Erwartungshorizont</t>
  </si>
  <si>
    <t xml:space="preserve">Nachholbedarf </t>
  </si>
  <si>
    <t xml:space="preserve">Starker Nachholbedarf </t>
  </si>
  <si>
    <t>Auswertung Diagnose Biologie Eingangsklasse</t>
  </si>
  <si>
    <t>in Prozent</t>
  </si>
  <si>
    <t>60% aller Fragen richtig</t>
  </si>
  <si>
    <t>in einzelnen Teilbereichen kleiner 60%</t>
  </si>
  <si>
    <t>in allen Teilbereichen kleiner 60%</t>
  </si>
  <si>
    <t>Möglichkeit der Wiederholung Prisma Biologie</t>
  </si>
  <si>
    <t>S.166-173</t>
  </si>
  <si>
    <t>S.10-24</t>
  </si>
  <si>
    <t>S.60-73</t>
  </si>
  <si>
    <t>S.172-177</t>
  </si>
  <si>
    <t xml:space="preserve">Name </t>
  </si>
  <si>
    <t>Fragen:</t>
  </si>
  <si>
    <t>Block 1</t>
  </si>
  <si>
    <t>Block 2</t>
  </si>
  <si>
    <t>Block 5</t>
  </si>
  <si>
    <t>Block 4</t>
  </si>
  <si>
    <t>Block 3</t>
  </si>
  <si>
    <t>von 30</t>
  </si>
  <si>
    <t xml:space="preserve">1. </t>
  </si>
  <si>
    <t>Öffnen des Registers "Auswertung Schüler Übersicht"</t>
  </si>
  <si>
    <t xml:space="preserve">2. </t>
  </si>
  <si>
    <t xml:space="preserve">3. </t>
  </si>
  <si>
    <t xml:space="preserve">4. </t>
  </si>
  <si>
    <t>5.</t>
  </si>
  <si>
    <t xml:space="preserve">6. </t>
  </si>
  <si>
    <t>Kurzanleitung Auswertung Diagnosetest</t>
  </si>
  <si>
    <t>Bsp. Hannah</t>
  </si>
  <si>
    <t>Auswertung Lehrer</t>
  </si>
  <si>
    <t>bestes Ergebnis:</t>
  </si>
  <si>
    <t>schlechtestes Ergebnis:</t>
  </si>
  <si>
    <t>Klasse:</t>
  </si>
  <si>
    <t>Block1:</t>
  </si>
  <si>
    <t>Block2:</t>
  </si>
  <si>
    <t>Block3:</t>
  </si>
  <si>
    <t>Block4:</t>
  </si>
  <si>
    <t>Block5:</t>
  </si>
  <si>
    <t>gesamt:</t>
  </si>
  <si>
    <t>Durchschnitt Schüler</t>
  </si>
  <si>
    <t>Maximal zu erreichen</t>
  </si>
  <si>
    <t>Prozent vom Maximalwert</t>
  </si>
  <si>
    <t>Fertig ausgefüllte Diagnosebögen können über &lt;&lt;Datei/Drucken/gesamte Arbeitsmappe&gt;&gt; ausgedruckt werden.</t>
  </si>
  <si>
    <t>Bei den Fragen gibt es nur richtig oder falsch. Für richtig wird entsprechend eine "1" eingetragen für falsch eine "0".</t>
  </si>
  <si>
    <t>Zahlen "1-30" entsprechen der Nummer der Frage des Fragebogens</t>
  </si>
  <si>
    <t>Name der Schülerinnen und Schüler in Spalte "Name" eintragen</t>
  </si>
  <si>
    <t>Papierfragebogen der Schüler auswerten und  in "Auswertung Schüler Übersicht" eingeben</t>
  </si>
  <si>
    <t>Die Mappen "Schüler 1" bis "Schüler 32" befüllen sich automatisch.</t>
  </si>
  <si>
    <t xml:space="preserve">gutes Vorwissen </t>
  </si>
  <si>
    <t>Name des Schülers/ der Schülerin</t>
  </si>
  <si>
    <t xml:space="preserve">starker Nachholbedarf </t>
  </si>
  <si>
    <t>allgemeine Fragen</t>
  </si>
  <si>
    <t>Fragenblock Zelle und Stoffwechsel</t>
  </si>
  <si>
    <t>Fragenblock allgemeine Fragen</t>
  </si>
  <si>
    <t>Möglichkeit der Wiederholung Biologie-Buch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</si>
</sst>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theme="4"/>
      <name val="Calibri"/>
      <family val="2"/>
      <scheme val="minor"/>
    </font>
    <font>
      <sz val="12"/>
      <color theme="6"/>
      <name val="Calibri"/>
      <family val="2"/>
      <scheme val="minor"/>
    </font>
    <font>
      <sz val="12"/>
      <color rgb="FFFFFF0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2" fillId="0" borderId="0" xfId="0" applyFont="1"/>
    <xf numFmtId="9" fontId="0" fillId="0" borderId="0" xfId="0" applyNumberFormat="1"/>
    <xf numFmtId="9" fontId="1" fillId="0" borderId="0" xfId="0" applyNumberFormat="1" applyFont="1"/>
    <xf numFmtId="0" fontId="3" fillId="0" borderId="0" xfId="0" applyFont="1"/>
    <xf numFmtId="0" fontId="0" fillId="0" borderId="0" xfId="0" applyAlignment="1"/>
    <xf numFmtId="0" fontId="4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0" fillId="0" borderId="1" xfId="0" applyBorder="1"/>
    <xf numFmtId="0" fontId="4" fillId="0" borderId="2" xfId="0" applyFont="1" applyBorder="1"/>
    <xf numFmtId="0" fontId="4" fillId="0" borderId="3" xfId="0" applyFont="1" applyBorder="1"/>
    <xf numFmtId="0" fontId="5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8" fillId="0" borderId="2" xfId="0" applyFont="1" applyBorder="1"/>
    <xf numFmtId="0" fontId="8" fillId="0" borderId="4" xfId="0" applyFont="1" applyBorder="1"/>
    <xf numFmtId="0" fontId="9" fillId="0" borderId="4" xfId="0" applyFont="1" applyBorder="1"/>
    <xf numFmtId="0" fontId="10" fillId="0" borderId="4" xfId="0" applyFont="1" applyBorder="1"/>
    <xf numFmtId="0" fontId="10" fillId="0" borderId="4" xfId="0" applyFont="1" applyFill="1" applyBorder="1"/>
    <xf numFmtId="0" fontId="11" fillId="0" borderId="4" xfId="0" applyFont="1" applyFill="1" applyBorder="1"/>
    <xf numFmtId="0" fontId="5" fillId="0" borderId="4" xfId="0" applyFont="1" applyBorder="1"/>
    <xf numFmtId="0" fontId="5" fillId="0" borderId="3" xfId="0" applyFont="1" applyBorder="1"/>
    <xf numFmtId="10" fontId="0" fillId="0" borderId="0" xfId="0" applyNumberFormat="1"/>
    <xf numFmtId="0" fontId="12" fillId="0" borderId="0" xfId="0" applyFont="1"/>
    <xf numFmtId="0" fontId="13" fillId="0" borderId="0" xfId="0" applyFont="1"/>
    <xf numFmtId="0" fontId="14" fillId="0" borderId="0" xfId="0" applyFont="1"/>
    <xf numFmtId="9" fontId="14" fillId="0" borderId="0" xfId="0" applyNumberFormat="1" applyFont="1"/>
    <xf numFmtId="9" fontId="12" fillId="0" borderId="0" xfId="0" applyNumberFormat="1" applyFont="1"/>
    <xf numFmtId="0" fontId="0" fillId="0" borderId="0" xfId="0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'Übersicht Lehrer'!$C$6</c:f>
              <c:strCache>
                <c:ptCount val="1"/>
                <c:pt idx="0">
                  <c:v>Durchschnitt Schüler</c:v>
                </c:pt>
              </c:strCache>
            </c:strRef>
          </c:tx>
          <c:invertIfNegative val="0"/>
          <c:cat>
            <c:strRef>
              <c:f>'Übersicht Lehrer'!$A$7:$B$12</c:f>
              <c:strCache>
                <c:ptCount val="6"/>
                <c:pt idx="0">
                  <c:v>Block1:</c:v>
                </c:pt>
                <c:pt idx="1">
                  <c:v>Block2:</c:v>
                </c:pt>
                <c:pt idx="2">
                  <c:v>Block3:</c:v>
                </c:pt>
                <c:pt idx="3">
                  <c:v>Block4:</c:v>
                </c:pt>
                <c:pt idx="4">
                  <c:v>Block5:</c:v>
                </c:pt>
                <c:pt idx="5">
                  <c:v>gesamt:</c:v>
                </c:pt>
              </c:strCache>
            </c:strRef>
          </c:cat>
          <c:val>
            <c:numRef>
              <c:f>'Übersicht Lehrer'!$C$7:$C$12</c:f>
              <c:numCache>
                <c:formatCode>General</c:formatCode>
                <c:ptCount val="6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  <c:pt idx="5">
                  <c:v>15</c:v>
                </c:pt>
              </c:numCache>
            </c:numRef>
          </c:val>
        </c:ser>
        <c:ser>
          <c:idx val="2"/>
          <c:order val="1"/>
          <c:tx>
            <c:strRef>
              <c:f>'Übersicht Lehrer'!$E$6</c:f>
              <c:strCache>
                <c:ptCount val="1"/>
                <c:pt idx="0">
                  <c:v>Maximal zu erreichen</c:v>
                </c:pt>
              </c:strCache>
            </c:strRef>
          </c:tx>
          <c:invertIfNegative val="0"/>
          <c:cat>
            <c:strRef>
              <c:f>'Übersicht Lehrer'!$A$7:$B$12</c:f>
              <c:strCache>
                <c:ptCount val="6"/>
                <c:pt idx="0">
                  <c:v>Block1:</c:v>
                </c:pt>
                <c:pt idx="1">
                  <c:v>Block2:</c:v>
                </c:pt>
                <c:pt idx="2">
                  <c:v>Block3:</c:v>
                </c:pt>
                <c:pt idx="3">
                  <c:v>Block4:</c:v>
                </c:pt>
                <c:pt idx="4">
                  <c:v>Block5:</c:v>
                </c:pt>
                <c:pt idx="5">
                  <c:v>gesamt:</c:v>
                </c:pt>
              </c:strCache>
            </c:strRef>
          </c:cat>
          <c:val>
            <c:numRef>
              <c:f>'Übersicht Lehrer'!$E$7:$E$12</c:f>
              <c:numCache>
                <c:formatCode>General</c:formatCode>
                <c:ptCount val="6"/>
                <c:pt idx="0">
                  <c:v>6</c:v>
                </c:pt>
                <c:pt idx="1">
                  <c:v>6</c:v>
                </c:pt>
                <c:pt idx="2">
                  <c:v>7</c:v>
                </c:pt>
                <c:pt idx="3">
                  <c:v>5</c:v>
                </c:pt>
                <c:pt idx="4">
                  <c:v>6</c:v>
                </c:pt>
                <c:pt idx="5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236544"/>
        <c:axId val="40238080"/>
      </c:barChart>
      <c:catAx>
        <c:axId val="40236544"/>
        <c:scaling>
          <c:orientation val="minMax"/>
        </c:scaling>
        <c:delete val="0"/>
        <c:axPos val="b"/>
        <c:majorTickMark val="out"/>
        <c:minorTickMark val="none"/>
        <c:tickLblPos val="nextTo"/>
        <c:crossAx val="40238080"/>
        <c:crosses val="autoZero"/>
        <c:auto val="1"/>
        <c:lblAlgn val="ctr"/>
        <c:lblOffset val="100"/>
        <c:noMultiLvlLbl val="0"/>
      </c:catAx>
      <c:valAx>
        <c:axId val="402380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236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Schüler9!$A$27:$A$31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Schüler9!$D$27:$D$31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680256"/>
        <c:axId val="41886848"/>
      </c:barChart>
      <c:catAx>
        <c:axId val="41680256"/>
        <c:scaling>
          <c:orientation val="minMax"/>
        </c:scaling>
        <c:delete val="0"/>
        <c:axPos val="b"/>
        <c:majorTickMark val="out"/>
        <c:minorTickMark val="none"/>
        <c:tickLblPos val="nextTo"/>
        <c:crossAx val="41886848"/>
        <c:crosses val="autoZero"/>
        <c:auto val="1"/>
        <c:lblAlgn val="ctr"/>
        <c:lblOffset val="100"/>
        <c:noMultiLvlLbl val="0"/>
      </c:catAx>
      <c:valAx>
        <c:axId val="41886848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68025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Schüler10!$A$27:$A$31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Schüler10!$D$27:$D$31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27808"/>
        <c:axId val="41929344"/>
      </c:barChart>
      <c:catAx>
        <c:axId val="41927808"/>
        <c:scaling>
          <c:orientation val="minMax"/>
        </c:scaling>
        <c:delete val="0"/>
        <c:axPos val="b"/>
        <c:majorTickMark val="out"/>
        <c:minorTickMark val="none"/>
        <c:tickLblPos val="nextTo"/>
        <c:crossAx val="41929344"/>
        <c:crosses val="autoZero"/>
        <c:auto val="1"/>
        <c:lblAlgn val="ctr"/>
        <c:lblOffset val="100"/>
        <c:noMultiLvlLbl val="0"/>
      </c:catAx>
      <c:valAx>
        <c:axId val="41929344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92780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Schüler11!$A$27:$A$31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Schüler11!$D$27:$D$31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994880"/>
        <c:axId val="42013056"/>
      </c:barChart>
      <c:catAx>
        <c:axId val="41994880"/>
        <c:scaling>
          <c:orientation val="minMax"/>
        </c:scaling>
        <c:delete val="0"/>
        <c:axPos val="b"/>
        <c:majorTickMark val="out"/>
        <c:minorTickMark val="none"/>
        <c:tickLblPos val="nextTo"/>
        <c:crossAx val="42013056"/>
        <c:crosses val="autoZero"/>
        <c:auto val="1"/>
        <c:lblAlgn val="ctr"/>
        <c:lblOffset val="100"/>
        <c:noMultiLvlLbl val="0"/>
      </c:catAx>
      <c:valAx>
        <c:axId val="42013056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99488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Schüler12!$A$27:$A$31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Schüler12!$D$27:$D$31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045824"/>
        <c:axId val="42047360"/>
      </c:barChart>
      <c:catAx>
        <c:axId val="42045824"/>
        <c:scaling>
          <c:orientation val="minMax"/>
        </c:scaling>
        <c:delete val="0"/>
        <c:axPos val="b"/>
        <c:majorTickMark val="out"/>
        <c:minorTickMark val="none"/>
        <c:tickLblPos val="nextTo"/>
        <c:crossAx val="42047360"/>
        <c:crosses val="autoZero"/>
        <c:auto val="1"/>
        <c:lblAlgn val="ctr"/>
        <c:lblOffset val="100"/>
        <c:noMultiLvlLbl val="0"/>
      </c:catAx>
      <c:valAx>
        <c:axId val="42047360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04582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Schüler13!$A$27:$A$31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Schüler13!$D$27:$D$31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50592"/>
        <c:axId val="43552128"/>
      </c:barChart>
      <c:catAx>
        <c:axId val="43550592"/>
        <c:scaling>
          <c:orientation val="minMax"/>
        </c:scaling>
        <c:delete val="0"/>
        <c:axPos val="b"/>
        <c:majorTickMark val="out"/>
        <c:minorTickMark val="none"/>
        <c:tickLblPos val="nextTo"/>
        <c:crossAx val="43552128"/>
        <c:crosses val="autoZero"/>
        <c:auto val="1"/>
        <c:lblAlgn val="ctr"/>
        <c:lblOffset val="100"/>
        <c:noMultiLvlLbl val="0"/>
      </c:catAx>
      <c:valAx>
        <c:axId val="43552128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55059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Schüler14!$A$27:$A$31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Schüler14!$D$27:$D$31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580800"/>
        <c:axId val="43607168"/>
      </c:barChart>
      <c:catAx>
        <c:axId val="43580800"/>
        <c:scaling>
          <c:orientation val="minMax"/>
        </c:scaling>
        <c:delete val="0"/>
        <c:axPos val="b"/>
        <c:majorTickMark val="out"/>
        <c:minorTickMark val="none"/>
        <c:tickLblPos val="nextTo"/>
        <c:crossAx val="43607168"/>
        <c:crosses val="autoZero"/>
        <c:auto val="1"/>
        <c:lblAlgn val="ctr"/>
        <c:lblOffset val="100"/>
        <c:noMultiLvlLbl val="0"/>
      </c:catAx>
      <c:valAx>
        <c:axId val="43607168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58080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Schüler15!$A$27:$A$31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Schüler15!$D$27:$D$31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19136"/>
        <c:axId val="43420672"/>
      </c:barChart>
      <c:catAx>
        <c:axId val="43419136"/>
        <c:scaling>
          <c:orientation val="minMax"/>
        </c:scaling>
        <c:delete val="0"/>
        <c:axPos val="b"/>
        <c:majorTickMark val="out"/>
        <c:minorTickMark val="none"/>
        <c:tickLblPos val="nextTo"/>
        <c:crossAx val="43420672"/>
        <c:crosses val="autoZero"/>
        <c:auto val="1"/>
        <c:lblAlgn val="ctr"/>
        <c:lblOffset val="100"/>
        <c:noMultiLvlLbl val="0"/>
      </c:catAx>
      <c:valAx>
        <c:axId val="43420672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1913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Schüler16!$A$27:$A$31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Schüler16!$D$27:$D$31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37056"/>
        <c:axId val="43922176"/>
      </c:barChart>
      <c:catAx>
        <c:axId val="43437056"/>
        <c:scaling>
          <c:orientation val="minMax"/>
        </c:scaling>
        <c:delete val="0"/>
        <c:axPos val="b"/>
        <c:majorTickMark val="out"/>
        <c:minorTickMark val="none"/>
        <c:tickLblPos val="nextTo"/>
        <c:crossAx val="43922176"/>
        <c:crosses val="autoZero"/>
        <c:auto val="1"/>
        <c:lblAlgn val="ctr"/>
        <c:lblOffset val="100"/>
        <c:noMultiLvlLbl val="0"/>
      </c:catAx>
      <c:valAx>
        <c:axId val="43922176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3705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Schüler17!$A$27:$A$31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Schüler17!$D$27:$D$31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29664"/>
        <c:axId val="43731200"/>
      </c:barChart>
      <c:catAx>
        <c:axId val="43729664"/>
        <c:scaling>
          <c:orientation val="minMax"/>
        </c:scaling>
        <c:delete val="0"/>
        <c:axPos val="b"/>
        <c:majorTickMark val="out"/>
        <c:minorTickMark val="none"/>
        <c:tickLblPos val="nextTo"/>
        <c:crossAx val="43731200"/>
        <c:crosses val="autoZero"/>
        <c:auto val="1"/>
        <c:lblAlgn val="ctr"/>
        <c:lblOffset val="100"/>
        <c:noMultiLvlLbl val="0"/>
      </c:catAx>
      <c:valAx>
        <c:axId val="43731200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72966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Schüler18!$A$27:$A$31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Schüler18!$D$27:$D$31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59872"/>
        <c:axId val="43782144"/>
      </c:barChart>
      <c:catAx>
        <c:axId val="43759872"/>
        <c:scaling>
          <c:orientation val="minMax"/>
        </c:scaling>
        <c:delete val="0"/>
        <c:axPos val="b"/>
        <c:majorTickMark val="out"/>
        <c:minorTickMark val="none"/>
        <c:tickLblPos val="nextTo"/>
        <c:crossAx val="43782144"/>
        <c:crosses val="autoZero"/>
        <c:auto val="1"/>
        <c:lblAlgn val="ctr"/>
        <c:lblOffset val="100"/>
        <c:noMultiLvlLbl val="0"/>
      </c:catAx>
      <c:valAx>
        <c:axId val="43782144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75987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Schüler1!$A$4</c:f>
              <c:strCache>
                <c:ptCount val="1"/>
                <c:pt idx="0">
                  <c:v>Bsp. Hannah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Schüler1!$D$27:$D$31</c:f>
              <c:numCache>
                <c:formatCode>General</c:formatCode>
                <c:ptCount val="5"/>
                <c:pt idx="0">
                  <c:v>4</c:v>
                </c:pt>
                <c:pt idx="1">
                  <c:v>1</c:v>
                </c:pt>
                <c:pt idx="2">
                  <c:v>4</c:v>
                </c:pt>
                <c:pt idx="3">
                  <c:v>4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947072"/>
        <c:axId val="41231488"/>
      </c:barChart>
      <c:catAx>
        <c:axId val="40947072"/>
        <c:scaling>
          <c:orientation val="minMax"/>
        </c:scaling>
        <c:delete val="0"/>
        <c:axPos val="b"/>
        <c:majorTickMark val="out"/>
        <c:minorTickMark val="none"/>
        <c:tickLblPos val="nextTo"/>
        <c:crossAx val="41231488"/>
        <c:crosses val="autoZero"/>
        <c:auto val="1"/>
        <c:lblAlgn val="ctr"/>
        <c:lblOffset val="100"/>
        <c:noMultiLvlLbl val="0"/>
      </c:catAx>
      <c:valAx>
        <c:axId val="41231488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094707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Schüler19!$A$27:$A$31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Schüler19!$D$27:$D$31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52928"/>
        <c:axId val="41854464"/>
      </c:barChart>
      <c:catAx>
        <c:axId val="41852928"/>
        <c:scaling>
          <c:orientation val="minMax"/>
        </c:scaling>
        <c:delete val="0"/>
        <c:axPos val="b"/>
        <c:majorTickMark val="out"/>
        <c:minorTickMark val="none"/>
        <c:tickLblPos val="nextTo"/>
        <c:crossAx val="41854464"/>
        <c:crosses val="autoZero"/>
        <c:auto val="1"/>
        <c:lblAlgn val="ctr"/>
        <c:lblOffset val="100"/>
        <c:noMultiLvlLbl val="0"/>
      </c:catAx>
      <c:valAx>
        <c:axId val="41854464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85292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Schüler20!$A$27:$A$31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Schüler20!$D$27:$D$31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11968"/>
        <c:axId val="43813504"/>
      </c:barChart>
      <c:catAx>
        <c:axId val="43811968"/>
        <c:scaling>
          <c:orientation val="minMax"/>
        </c:scaling>
        <c:delete val="0"/>
        <c:axPos val="b"/>
        <c:majorTickMark val="out"/>
        <c:minorTickMark val="none"/>
        <c:tickLblPos val="nextTo"/>
        <c:crossAx val="43813504"/>
        <c:crosses val="autoZero"/>
        <c:auto val="1"/>
        <c:lblAlgn val="ctr"/>
        <c:lblOffset val="100"/>
        <c:noMultiLvlLbl val="0"/>
      </c:catAx>
      <c:valAx>
        <c:axId val="43813504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81196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Schüler21!$A$27:$B$31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Schüler21!$D$27:$D$31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1136"/>
        <c:axId val="43377024"/>
      </c:barChart>
      <c:catAx>
        <c:axId val="43371136"/>
        <c:scaling>
          <c:orientation val="minMax"/>
        </c:scaling>
        <c:delete val="0"/>
        <c:axPos val="b"/>
        <c:majorTickMark val="out"/>
        <c:minorTickMark val="none"/>
        <c:tickLblPos val="nextTo"/>
        <c:crossAx val="43377024"/>
        <c:crosses val="autoZero"/>
        <c:auto val="1"/>
        <c:lblAlgn val="ctr"/>
        <c:lblOffset val="100"/>
        <c:noMultiLvlLbl val="0"/>
      </c:catAx>
      <c:valAx>
        <c:axId val="43377024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37113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Schüler22!$A$27:$A$31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Schüler22!$D$27:$D$31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88736"/>
        <c:axId val="44390272"/>
      </c:barChart>
      <c:catAx>
        <c:axId val="44388736"/>
        <c:scaling>
          <c:orientation val="minMax"/>
        </c:scaling>
        <c:delete val="0"/>
        <c:axPos val="b"/>
        <c:majorTickMark val="out"/>
        <c:minorTickMark val="none"/>
        <c:tickLblPos val="nextTo"/>
        <c:crossAx val="44390272"/>
        <c:crosses val="autoZero"/>
        <c:auto val="1"/>
        <c:lblAlgn val="ctr"/>
        <c:lblOffset val="100"/>
        <c:noMultiLvlLbl val="0"/>
      </c:catAx>
      <c:valAx>
        <c:axId val="44390272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38873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Schüler23!$A$27:$A$31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Schüler23!$D$27:$D$31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84768"/>
        <c:axId val="43986304"/>
      </c:barChart>
      <c:catAx>
        <c:axId val="43984768"/>
        <c:scaling>
          <c:orientation val="minMax"/>
        </c:scaling>
        <c:delete val="0"/>
        <c:axPos val="b"/>
        <c:majorTickMark val="out"/>
        <c:minorTickMark val="none"/>
        <c:tickLblPos val="nextTo"/>
        <c:crossAx val="43986304"/>
        <c:crosses val="autoZero"/>
        <c:auto val="1"/>
        <c:lblAlgn val="ctr"/>
        <c:lblOffset val="100"/>
        <c:noMultiLvlLbl val="0"/>
      </c:catAx>
      <c:valAx>
        <c:axId val="43986304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98476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Schüler24!$A$27:$A$31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Schüler24!$D$27:$D$31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35456"/>
        <c:axId val="43275392"/>
      </c:barChart>
      <c:catAx>
        <c:axId val="44035456"/>
        <c:scaling>
          <c:orientation val="minMax"/>
        </c:scaling>
        <c:delete val="0"/>
        <c:axPos val="b"/>
        <c:majorTickMark val="out"/>
        <c:minorTickMark val="none"/>
        <c:tickLblPos val="nextTo"/>
        <c:crossAx val="43275392"/>
        <c:crosses val="autoZero"/>
        <c:auto val="1"/>
        <c:lblAlgn val="ctr"/>
        <c:lblOffset val="100"/>
        <c:noMultiLvlLbl val="0"/>
      </c:catAx>
      <c:valAx>
        <c:axId val="43275392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03545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Schüler25!$A$27:$A$31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Schüler25!$D$27:$D$31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16160"/>
        <c:axId val="44317696"/>
      </c:barChart>
      <c:catAx>
        <c:axId val="44316160"/>
        <c:scaling>
          <c:orientation val="minMax"/>
        </c:scaling>
        <c:delete val="0"/>
        <c:axPos val="b"/>
        <c:majorTickMark val="out"/>
        <c:minorTickMark val="none"/>
        <c:tickLblPos val="nextTo"/>
        <c:crossAx val="44317696"/>
        <c:crosses val="autoZero"/>
        <c:auto val="1"/>
        <c:lblAlgn val="ctr"/>
        <c:lblOffset val="100"/>
        <c:noMultiLvlLbl val="0"/>
      </c:catAx>
      <c:valAx>
        <c:axId val="44317696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31616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Schüler26!$A$27:$A$31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Schüler26!$D$27:$D$31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34080"/>
        <c:axId val="44434176"/>
      </c:barChart>
      <c:catAx>
        <c:axId val="4433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434176"/>
        <c:crosses val="autoZero"/>
        <c:auto val="1"/>
        <c:lblAlgn val="ctr"/>
        <c:lblOffset val="100"/>
        <c:noMultiLvlLbl val="0"/>
      </c:catAx>
      <c:valAx>
        <c:axId val="44434176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33408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Schüler27!$A$27:$A$31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Schüler27!$D$27:$D$31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07904"/>
        <c:axId val="44509440"/>
      </c:barChart>
      <c:catAx>
        <c:axId val="44507904"/>
        <c:scaling>
          <c:orientation val="minMax"/>
        </c:scaling>
        <c:delete val="0"/>
        <c:axPos val="b"/>
        <c:majorTickMark val="out"/>
        <c:minorTickMark val="none"/>
        <c:tickLblPos val="nextTo"/>
        <c:crossAx val="44509440"/>
        <c:crosses val="autoZero"/>
        <c:auto val="1"/>
        <c:lblAlgn val="ctr"/>
        <c:lblOffset val="100"/>
        <c:noMultiLvlLbl val="0"/>
      </c:catAx>
      <c:valAx>
        <c:axId val="44509440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50790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Schüler28!$A$27:$A$31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Schüler28!$D$27:$D$31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38112"/>
        <c:axId val="44556288"/>
      </c:barChart>
      <c:catAx>
        <c:axId val="44538112"/>
        <c:scaling>
          <c:orientation val="minMax"/>
        </c:scaling>
        <c:delete val="0"/>
        <c:axPos val="b"/>
        <c:majorTickMark val="out"/>
        <c:minorTickMark val="none"/>
        <c:tickLblPos val="nextTo"/>
        <c:crossAx val="44556288"/>
        <c:crosses val="autoZero"/>
        <c:auto val="1"/>
        <c:lblAlgn val="ctr"/>
        <c:lblOffset val="100"/>
        <c:noMultiLvlLbl val="0"/>
      </c:catAx>
      <c:valAx>
        <c:axId val="44556288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53811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280640"/>
        <c:axId val="41282176"/>
      </c:barChart>
      <c:catAx>
        <c:axId val="41280640"/>
        <c:scaling>
          <c:orientation val="minMax"/>
        </c:scaling>
        <c:delete val="0"/>
        <c:axPos val="b"/>
        <c:majorTickMark val="out"/>
        <c:minorTickMark val="none"/>
        <c:tickLblPos val="nextTo"/>
        <c:crossAx val="41282176"/>
        <c:crosses val="autoZero"/>
        <c:auto val="1"/>
        <c:lblAlgn val="ctr"/>
        <c:lblOffset val="100"/>
        <c:noMultiLvlLbl val="0"/>
      </c:catAx>
      <c:valAx>
        <c:axId val="41282176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28064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Schüler29!$A$27:$B$31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Schüler29!$D$27:$D$31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83264"/>
        <c:axId val="44684800"/>
      </c:barChart>
      <c:catAx>
        <c:axId val="44683264"/>
        <c:scaling>
          <c:orientation val="minMax"/>
        </c:scaling>
        <c:delete val="0"/>
        <c:axPos val="b"/>
        <c:majorTickMark val="out"/>
        <c:minorTickMark val="none"/>
        <c:tickLblPos val="nextTo"/>
        <c:crossAx val="44684800"/>
        <c:crosses val="autoZero"/>
        <c:auto val="1"/>
        <c:lblAlgn val="ctr"/>
        <c:lblOffset val="100"/>
        <c:noMultiLvlLbl val="0"/>
      </c:catAx>
      <c:valAx>
        <c:axId val="44684800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68326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Schüler30!$A$27:$A$31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Schüler30!$D$27:$D$31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37664"/>
        <c:axId val="44739200"/>
      </c:barChart>
      <c:catAx>
        <c:axId val="44737664"/>
        <c:scaling>
          <c:orientation val="minMax"/>
        </c:scaling>
        <c:delete val="0"/>
        <c:axPos val="b"/>
        <c:majorTickMark val="out"/>
        <c:minorTickMark val="none"/>
        <c:tickLblPos val="nextTo"/>
        <c:crossAx val="44739200"/>
        <c:crosses val="autoZero"/>
        <c:auto val="1"/>
        <c:lblAlgn val="ctr"/>
        <c:lblOffset val="100"/>
        <c:noMultiLvlLbl val="0"/>
      </c:catAx>
      <c:valAx>
        <c:axId val="44739200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73766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Schüler31!$A$27:$A$31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Schüler31!$C$27:$C$31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spPr>
            <a:solidFill>
              <a:schemeClr val="accent1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Schüler31!$A$27:$A$31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Schüler31!$D$27:$D$31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20416"/>
        <c:axId val="44221952"/>
      </c:barChart>
      <c:catAx>
        <c:axId val="44220416"/>
        <c:scaling>
          <c:orientation val="minMax"/>
        </c:scaling>
        <c:delete val="0"/>
        <c:axPos val="b"/>
        <c:majorTickMark val="out"/>
        <c:minorTickMark val="none"/>
        <c:tickLblPos val="nextTo"/>
        <c:crossAx val="44221952"/>
        <c:crosses val="autoZero"/>
        <c:auto val="1"/>
        <c:lblAlgn val="ctr"/>
        <c:lblOffset val="100"/>
        <c:noMultiLvlLbl val="0"/>
      </c:catAx>
      <c:valAx>
        <c:axId val="44221952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22041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Schüler32!$A$27:$A$31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Schüler32!$B$27:$B$31</c:f>
              <c:numCache>
                <c:formatCode>General</c:formatCode>
                <c:ptCount val="5"/>
              </c:numCache>
            </c:numRef>
          </c:val>
        </c:ser>
        <c:ser>
          <c:idx val="1"/>
          <c:order val="1"/>
          <c:invertIfNegative val="0"/>
          <c:cat>
            <c:strRef>
              <c:f>Schüler32!$A$27:$A$31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Schüler32!$C$27:$C$31</c:f>
              <c:numCache>
                <c:formatCode>General</c:formatCode>
                <c:ptCount val="5"/>
              </c:numCache>
            </c:numRef>
          </c:val>
        </c:ser>
        <c:ser>
          <c:idx val="2"/>
          <c:order val="2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invertIfNegative val="0"/>
          <c:dLbls>
            <c:dLbl>
              <c:idx val="2"/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0"/>
            <c:showCatName val="0"/>
            <c:showSerName val="0"/>
            <c:showPercent val="0"/>
            <c:showBubbleSize val="0"/>
          </c:dLbls>
          <c:cat>
            <c:strRef>
              <c:f>Schüler32!$A$27:$A$31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Schüler32!$D$27:$D$31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6"/>
        <c:overlap val="41"/>
        <c:axId val="44937216"/>
        <c:axId val="44938752"/>
      </c:barChart>
      <c:catAx>
        <c:axId val="44937216"/>
        <c:scaling>
          <c:orientation val="minMax"/>
        </c:scaling>
        <c:delete val="0"/>
        <c:axPos val="b"/>
        <c:majorTickMark val="out"/>
        <c:minorTickMark val="none"/>
        <c:tickLblPos val="nextTo"/>
        <c:crossAx val="44938752"/>
        <c:crosses val="autoZero"/>
        <c:auto val="1"/>
        <c:lblAlgn val="ctr"/>
        <c:lblOffset val="100"/>
        <c:noMultiLvlLbl val="0"/>
      </c:catAx>
      <c:valAx>
        <c:axId val="44938752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937216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Schüler3!$A$27:$B$31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Schüler3!$D$27:$D$31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35424"/>
        <c:axId val="41353600"/>
      </c:barChart>
      <c:catAx>
        <c:axId val="41335424"/>
        <c:scaling>
          <c:orientation val="minMax"/>
        </c:scaling>
        <c:delete val="0"/>
        <c:axPos val="b"/>
        <c:majorTickMark val="out"/>
        <c:minorTickMark val="none"/>
        <c:tickLblPos val="nextTo"/>
        <c:crossAx val="41353600"/>
        <c:crosses val="autoZero"/>
        <c:auto val="1"/>
        <c:lblAlgn val="ctr"/>
        <c:lblOffset val="100"/>
        <c:noMultiLvlLbl val="0"/>
      </c:catAx>
      <c:valAx>
        <c:axId val="41353600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335424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Schüler4!$A$27:$A$31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Schüler4!$D$27:$D$31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387520"/>
        <c:axId val="41389056"/>
      </c:barChart>
      <c:catAx>
        <c:axId val="41387520"/>
        <c:scaling>
          <c:orientation val="minMax"/>
        </c:scaling>
        <c:delete val="0"/>
        <c:axPos val="b"/>
        <c:majorTickMark val="out"/>
        <c:minorTickMark val="none"/>
        <c:tickLblPos val="nextTo"/>
        <c:crossAx val="41389056"/>
        <c:crosses val="autoZero"/>
        <c:auto val="1"/>
        <c:lblAlgn val="ctr"/>
        <c:lblOffset val="100"/>
        <c:noMultiLvlLbl val="0"/>
      </c:catAx>
      <c:valAx>
        <c:axId val="41389056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387520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Schüler5!$A$27:$A$31</c:f>
              <c:strCache>
                <c:ptCount val="1"/>
                <c:pt idx="0">
                  <c:v>Zelle und Stoffwechsel Ernährung und Verdauung Infektionserkrankungen Genetik Allgemeine Fragen</c:v>
                </c:pt>
              </c:strCache>
            </c:strRef>
          </c:tx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Schüler1!$A$27:$A$31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Schüler5!$D$27:$D$31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24608"/>
        <c:axId val="41530496"/>
      </c:barChart>
      <c:catAx>
        <c:axId val="41524608"/>
        <c:scaling>
          <c:orientation val="minMax"/>
        </c:scaling>
        <c:delete val="0"/>
        <c:axPos val="b"/>
        <c:majorTickMark val="out"/>
        <c:minorTickMark val="none"/>
        <c:tickLblPos val="nextTo"/>
        <c:crossAx val="41530496"/>
        <c:crosses val="autoZero"/>
        <c:auto val="1"/>
        <c:lblAlgn val="ctr"/>
        <c:lblOffset val="100"/>
        <c:noMultiLvlLbl val="0"/>
      </c:catAx>
      <c:valAx>
        <c:axId val="41530496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52460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Schüler6!$A$27:$A$31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Schüler6!$D$27:$D$31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540608"/>
        <c:axId val="41562880"/>
      </c:barChart>
      <c:catAx>
        <c:axId val="41540608"/>
        <c:scaling>
          <c:orientation val="minMax"/>
        </c:scaling>
        <c:delete val="0"/>
        <c:axPos val="b"/>
        <c:majorTickMark val="out"/>
        <c:minorTickMark val="none"/>
        <c:tickLblPos val="nextTo"/>
        <c:crossAx val="41562880"/>
        <c:crosses val="autoZero"/>
        <c:auto val="1"/>
        <c:lblAlgn val="ctr"/>
        <c:lblOffset val="100"/>
        <c:noMultiLvlLbl val="0"/>
      </c:catAx>
      <c:valAx>
        <c:axId val="41562880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54060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Schüler7!$A$27:$B$31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Schüler7!$D$27:$D$31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75488"/>
        <c:axId val="41777024"/>
      </c:barChart>
      <c:catAx>
        <c:axId val="41775488"/>
        <c:scaling>
          <c:orientation val="minMax"/>
        </c:scaling>
        <c:delete val="0"/>
        <c:axPos val="b"/>
        <c:majorTickMark val="out"/>
        <c:minorTickMark val="none"/>
        <c:tickLblPos val="nextTo"/>
        <c:crossAx val="41777024"/>
        <c:crosses val="autoZero"/>
        <c:auto val="1"/>
        <c:lblAlgn val="ctr"/>
        <c:lblOffset val="100"/>
        <c:noMultiLvlLbl val="0"/>
      </c:catAx>
      <c:valAx>
        <c:axId val="41777024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775488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53677640688615"/>
          <c:y val="5.8030815312351089E-2"/>
          <c:w val="0.86959183251699834"/>
          <c:h val="0.58326230834978476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Schüler8!$A$27:$A$31</c:f>
              <c:strCache>
                <c:ptCount val="5"/>
                <c:pt idx="0">
                  <c:v>Zelle und Stoffwechsel</c:v>
                </c:pt>
                <c:pt idx="1">
                  <c:v>Ernährung und Verdauung</c:v>
                </c:pt>
                <c:pt idx="2">
                  <c:v>Infektionserkrankungen</c:v>
                </c:pt>
                <c:pt idx="3">
                  <c:v>Genetik</c:v>
                </c:pt>
                <c:pt idx="4">
                  <c:v>Allgemeine Fragen</c:v>
                </c:pt>
              </c:strCache>
            </c:strRef>
          </c:cat>
          <c:val>
            <c:numRef>
              <c:f>Schüler8!$D$27:$D$31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789312"/>
        <c:axId val="41790848"/>
      </c:barChart>
      <c:catAx>
        <c:axId val="41789312"/>
        <c:scaling>
          <c:orientation val="minMax"/>
        </c:scaling>
        <c:delete val="0"/>
        <c:axPos val="b"/>
        <c:majorTickMark val="out"/>
        <c:minorTickMark val="none"/>
        <c:tickLblPos val="nextTo"/>
        <c:crossAx val="41790848"/>
        <c:crosses val="autoZero"/>
        <c:auto val="1"/>
        <c:lblAlgn val="ctr"/>
        <c:lblOffset val="100"/>
        <c:noMultiLvlLbl val="0"/>
      </c:catAx>
      <c:valAx>
        <c:axId val="41790848"/>
        <c:scaling>
          <c:orientation val="minMax"/>
          <c:max val="7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789312"/>
        <c:crosses val="autoZero"/>
        <c:crossBetween val="between"/>
        <c:majorUnit val="1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152399</xdr:colOff>
      <xdr:row>13</xdr:row>
      <xdr:rowOff>66674</xdr:rowOff>
    </xdr:from>
    <xdr:to>
      <xdr:col>7</xdr:col>
      <xdr:colOff>742950</xdr:colOff>
      <xdr:row>31</xdr:row>
      <xdr:rowOff>142875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4</xdr:row>
      <xdr:rowOff>85725</xdr:rowOff>
    </xdr:from>
    <xdr:to>
      <xdr:col>6</xdr:col>
      <xdr:colOff>657225</xdr:colOff>
      <xdr:row>22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104774</xdr:rowOff>
    </xdr:from>
    <xdr:to>
      <xdr:col>6</xdr:col>
      <xdr:colOff>638176</xdr:colOff>
      <xdr:row>21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104774</xdr:rowOff>
    </xdr:from>
    <xdr:to>
      <xdr:col>6</xdr:col>
      <xdr:colOff>619126</xdr:colOff>
      <xdr:row>21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76200</xdr:rowOff>
    </xdr:from>
    <xdr:to>
      <xdr:col>6</xdr:col>
      <xdr:colOff>666750</xdr:colOff>
      <xdr:row>21</xdr:row>
      <xdr:rowOff>133349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95250</xdr:rowOff>
    </xdr:from>
    <xdr:to>
      <xdr:col>6</xdr:col>
      <xdr:colOff>619125</xdr:colOff>
      <xdr:row>21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114300</xdr:rowOff>
    </xdr:from>
    <xdr:to>
      <xdr:col>6</xdr:col>
      <xdr:colOff>647700</xdr:colOff>
      <xdr:row>21</xdr:row>
      <xdr:rowOff>133349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104775</xdr:rowOff>
    </xdr:from>
    <xdr:to>
      <xdr:col>6</xdr:col>
      <xdr:colOff>638176</xdr:colOff>
      <xdr:row>21</xdr:row>
      <xdr:rowOff>95251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190499</xdr:rowOff>
    </xdr:from>
    <xdr:to>
      <xdr:col>6</xdr:col>
      <xdr:colOff>647700</xdr:colOff>
      <xdr:row>21</xdr:row>
      <xdr:rowOff>133348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104774</xdr:rowOff>
    </xdr:from>
    <xdr:to>
      <xdr:col>6</xdr:col>
      <xdr:colOff>676276</xdr:colOff>
      <xdr:row>21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104774</xdr:rowOff>
    </xdr:from>
    <xdr:to>
      <xdr:col>6</xdr:col>
      <xdr:colOff>647700</xdr:colOff>
      <xdr:row>21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104774</xdr:rowOff>
    </xdr:from>
    <xdr:to>
      <xdr:col>6</xdr:col>
      <xdr:colOff>542926</xdr:colOff>
      <xdr:row>21</xdr:row>
      <xdr:rowOff>123825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104775</xdr:rowOff>
    </xdr:from>
    <xdr:to>
      <xdr:col>6</xdr:col>
      <xdr:colOff>666750</xdr:colOff>
      <xdr:row>21</xdr:row>
      <xdr:rowOff>95251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104774</xdr:rowOff>
    </xdr:from>
    <xdr:to>
      <xdr:col>6</xdr:col>
      <xdr:colOff>666750</xdr:colOff>
      <xdr:row>21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104775</xdr:rowOff>
    </xdr:from>
    <xdr:to>
      <xdr:col>6</xdr:col>
      <xdr:colOff>647700</xdr:colOff>
      <xdr:row>21</xdr:row>
      <xdr:rowOff>76201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104775</xdr:rowOff>
    </xdr:from>
    <xdr:to>
      <xdr:col>6</xdr:col>
      <xdr:colOff>609600</xdr:colOff>
      <xdr:row>21</xdr:row>
      <xdr:rowOff>114301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104774</xdr:rowOff>
    </xdr:from>
    <xdr:to>
      <xdr:col>6</xdr:col>
      <xdr:colOff>628650</xdr:colOff>
      <xdr:row>21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104774</xdr:rowOff>
    </xdr:from>
    <xdr:to>
      <xdr:col>6</xdr:col>
      <xdr:colOff>685800</xdr:colOff>
      <xdr:row>21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104774</xdr:rowOff>
    </xdr:from>
    <xdr:to>
      <xdr:col>6</xdr:col>
      <xdr:colOff>619126</xdr:colOff>
      <xdr:row>21</xdr:row>
      <xdr:rowOff>66675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95250</xdr:rowOff>
    </xdr:from>
    <xdr:to>
      <xdr:col>6</xdr:col>
      <xdr:colOff>752475</xdr:colOff>
      <xdr:row>21</xdr:row>
      <xdr:rowOff>133349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238126</xdr:colOff>
      <xdr:row>5</xdr:row>
      <xdr:rowOff>28575</xdr:rowOff>
    </xdr:from>
    <xdr:to>
      <xdr:col>6</xdr:col>
      <xdr:colOff>685800</xdr:colOff>
      <xdr:row>21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4</xdr:row>
      <xdr:rowOff>57149</xdr:rowOff>
    </xdr:from>
    <xdr:to>
      <xdr:col>6</xdr:col>
      <xdr:colOff>685801</xdr:colOff>
      <xdr:row>21</xdr:row>
      <xdr:rowOff>104775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4</xdr:row>
      <xdr:rowOff>123824</xdr:rowOff>
    </xdr:from>
    <xdr:to>
      <xdr:col>6</xdr:col>
      <xdr:colOff>704851</xdr:colOff>
      <xdr:row>23</xdr:row>
      <xdr:rowOff>28575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85725</xdr:rowOff>
    </xdr:from>
    <xdr:to>
      <xdr:col>6</xdr:col>
      <xdr:colOff>723900</xdr:colOff>
      <xdr:row>22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180975</xdr:rowOff>
    </xdr:from>
    <xdr:to>
      <xdr:col>6</xdr:col>
      <xdr:colOff>752475</xdr:colOff>
      <xdr:row>21</xdr:row>
      <xdr:rowOff>133349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104775</xdr:rowOff>
    </xdr:from>
    <xdr:to>
      <xdr:col>6</xdr:col>
      <xdr:colOff>495300</xdr:colOff>
      <xdr:row>22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190499</xdr:rowOff>
    </xdr:from>
    <xdr:to>
      <xdr:col>6</xdr:col>
      <xdr:colOff>628650</xdr:colOff>
      <xdr:row>22</xdr:row>
      <xdr:rowOff>47625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38101</xdr:rowOff>
    </xdr:from>
    <xdr:to>
      <xdr:col>6</xdr:col>
      <xdr:colOff>685800</xdr:colOff>
      <xdr:row>22</xdr:row>
      <xdr:rowOff>38101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85725</xdr:rowOff>
    </xdr:from>
    <xdr:to>
      <xdr:col>6</xdr:col>
      <xdr:colOff>571500</xdr:colOff>
      <xdr:row>22</xdr:row>
      <xdr:rowOff>57149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19050</xdr:rowOff>
    </xdr:from>
    <xdr:to>
      <xdr:col>6</xdr:col>
      <xdr:colOff>695325</xdr:colOff>
      <xdr:row>21</xdr:row>
      <xdr:rowOff>133350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19050</xdr:rowOff>
    </xdr:from>
    <xdr:to>
      <xdr:col>6</xdr:col>
      <xdr:colOff>752475</xdr:colOff>
      <xdr:row>21</xdr:row>
      <xdr:rowOff>133350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95251</xdr:rowOff>
    </xdr:from>
    <xdr:to>
      <xdr:col>6</xdr:col>
      <xdr:colOff>666750</xdr:colOff>
      <xdr:row>21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9526</xdr:colOff>
      <xdr:row>4</xdr:row>
      <xdr:rowOff>104774</xdr:rowOff>
    </xdr:from>
    <xdr:to>
      <xdr:col>6</xdr:col>
      <xdr:colOff>638176</xdr:colOff>
      <xdr:row>21</xdr:row>
      <xdr:rowOff>161925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zoomScale="130" zoomScaleNormal="130" workbookViewId="0">
      <selection activeCell="B9" sqref="B9"/>
    </sheetView>
  </sheetViews>
  <sheetFormatPr baseColWidth="10" defaultRowHeight="14.4" x14ac:dyDescent="0.3"/>
  <cols>
    <col min="1" max="1" width="3.6640625" customWidth="1"/>
    <col min="2" max="2" width="11.44140625" customWidth="1"/>
  </cols>
  <sheetData>
    <row r="1" spans="1:2" x14ac:dyDescent="0.3">
      <c r="A1" t="s">
        <v>45</v>
      </c>
    </row>
    <row r="3" spans="1:2" x14ac:dyDescent="0.3">
      <c r="A3" t="s">
        <v>38</v>
      </c>
      <c r="B3" t="s">
        <v>39</v>
      </c>
    </row>
    <row r="4" spans="1:2" x14ac:dyDescent="0.3">
      <c r="A4" t="s">
        <v>40</v>
      </c>
      <c r="B4" t="s">
        <v>63</v>
      </c>
    </row>
    <row r="5" spans="1:2" x14ac:dyDescent="0.3">
      <c r="A5" t="s">
        <v>41</v>
      </c>
      <c r="B5" t="s">
        <v>62</v>
      </c>
    </row>
    <row r="6" spans="1:2" x14ac:dyDescent="0.3">
      <c r="A6" t="s">
        <v>42</v>
      </c>
      <c r="B6" s="6" t="s">
        <v>64</v>
      </c>
    </row>
    <row r="7" spans="1:2" x14ac:dyDescent="0.3">
      <c r="B7" t="s">
        <v>61</v>
      </c>
    </row>
    <row r="8" spans="1:2" x14ac:dyDescent="0.3">
      <c r="A8" t="s">
        <v>43</v>
      </c>
      <c r="B8" t="s">
        <v>65</v>
      </c>
    </row>
    <row r="9" spans="1:2" x14ac:dyDescent="0.3">
      <c r="A9" t="s">
        <v>44</v>
      </c>
      <c r="B9" t="s">
        <v>60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H26" sqref="H26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Übersicht'!A9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Übersicht'!AF9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Übersicht'!AG9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Übersicht'!AH9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Übersicht'!AI9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Übersicht'!AJ9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Übersicht'!AK9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Übersicht'!A10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Übersicht'!AF10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Übersicht'!AG10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Übersicht'!AH10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Übersicht'!AI10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Übersicht'!AJ10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Übersicht'!AK10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zoomScaleNormal="100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Übersicht'!A11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Übersicht'!AF11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Übersicht'!AG11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Übersicht'!AH11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Übersicht'!AI11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Übersicht'!AJ11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Übersicht'!AK11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2" workbookViewId="0">
      <selection activeCell="G4" sqref="G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Übersicht'!A12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Übersicht'!AF12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Übersicht'!AG12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Übersicht'!AH12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Übersicht'!AI12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Übersicht'!AJ12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Übersicht'!AK12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7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Übersicht'!A13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Übersicht'!AF13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Übersicht'!AG13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Übersicht'!AH13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Übersicht'!AI13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Übersicht'!AJ13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Übersicht'!AK13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Übersicht'!A14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Übersicht'!AF14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Übersicht'!AG14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Übersicht'!AH14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Übersicht'!AI14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Übersicht'!AJ14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Übersicht'!AK14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Übersicht'!A15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Übersicht'!AF15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Übersicht'!AG15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Übersicht'!AH15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Übersicht'!AI15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Übersicht'!AJ15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Übersicht'!AK15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Übersicht'!A16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Übersicht'!AF16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Übersicht'!AG16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Übersicht'!AH16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Übersicht'!AI16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Übersicht'!AJ16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Übersicht'!AK16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="90" zoomScaleNormal="90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Übersicht'!A17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Übersicht'!AF16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Übersicht'!AG16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Übersicht'!AH16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Übersicht'!AI16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Übersicht'!AJ16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Übersicht'!AK16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Übersicht'!A18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Übersicht'!AF18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Übersicht'!AG18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Übersicht'!AH18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Übersicht'!AI18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Übersicht'!AJ18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Übersicht'!AK18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34"/>
  <sheetViews>
    <sheetView zoomScale="90" zoomScaleNormal="90" workbookViewId="0">
      <selection activeCell="M28" sqref="M28"/>
    </sheetView>
  </sheetViews>
  <sheetFormatPr baseColWidth="10" defaultRowHeight="14.4" x14ac:dyDescent="0.3"/>
  <cols>
    <col min="1" max="1" width="15.44140625" customWidth="1"/>
    <col min="2" max="2" width="3.6640625" style="2" customWidth="1"/>
    <col min="3" max="31" width="3.6640625" customWidth="1"/>
    <col min="32" max="32" width="8.33203125" bestFit="1" customWidth="1"/>
    <col min="33" max="33" width="7.109375" bestFit="1" customWidth="1"/>
    <col min="34" max="37" width="8.33203125" bestFit="1" customWidth="1"/>
  </cols>
  <sheetData>
    <row r="1" spans="1:38" ht="15.6" x14ac:dyDescent="0.3">
      <c r="A1" s="11"/>
      <c r="B1" s="13" t="s">
        <v>31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5"/>
      <c r="AF1" s="12" t="s">
        <v>5</v>
      </c>
      <c r="AG1" s="8" t="s">
        <v>32</v>
      </c>
      <c r="AH1" s="9" t="s">
        <v>33</v>
      </c>
      <c r="AI1" s="9" t="s">
        <v>36</v>
      </c>
      <c r="AJ1" s="9" t="s">
        <v>35</v>
      </c>
      <c r="AK1" s="9" t="s">
        <v>34</v>
      </c>
    </row>
    <row r="2" spans="1:38" ht="15.6" x14ac:dyDescent="0.3">
      <c r="A2" s="11" t="s">
        <v>30</v>
      </c>
      <c r="B2" s="16">
        <v>1</v>
      </c>
      <c r="C2" s="17">
        <v>2</v>
      </c>
      <c r="D2" s="17">
        <v>3</v>
      </c>
      <c r="E2" s="17">
        <v>4</v>
      </c>
      <c r="F2" s="17">
        <v>5</v>
      </c>
      <c r="G2" s="17">
        <v>6</v>
      </c>
      <c r="H2" s="18">
        <v>7</v>
      </c>
      <c r="I2" s="18">
        <v>8</v>
      </c>
      <c r="J2" s="18">
        <v>9</v>
      </c>
      <c r="K2" s="18">
        <v>10</v>
      </c>
      <c r="L2" s="18">
        <v>11</v>
      </c>
      <c r="M2" s="18">
        <v>12</v>
      </c>
      <c r="N2" s="19">
        <v>13</v>
      </c>
      <c r="O2" s="19">
        <v>14</v>
      </c>
      <c r="P2" s="19">
        <v>15</v>
      </c>
      <c r="Q2" s="19">
        <v>16</v>
      </c>
      <c r="R2" s="19">
        <v>17</v>
      </c>
      <c r="S2" s="19">
        <v>18</v>
      </c>
      <c r="T2" s="20">
        <v>19</v>
      </c>
      <c r="U2" s="21">
        <v>20</v>
      </c>
      <c r="V2" s="21">
        <v>21</v>
      </c>
      <c r="W2" s="21">
        <v>22</v>
      </c>
      <c r="X2" s="21">
        <v>23</v>
      </c>
      <c r="Y2" s="21">
        <v>24</v>
      </c>
      <c r="Z2" s="22">
        <v>25</v>
      </c>
      <c r="AA2" s="22">
        <v>26</v>
      </c>
      <c r="AB2" s="22">
        <v>27</v>
      </c>
      <c r="AC2" s="22">
        <v>28</v>
      </c>
      <c r="AD2" s="22">
        <v>29</v>
      </c>
      <c r="AE2" s="23">
        <v>30</v>
      </c>
      <c r="AF2" s="12"/>
      <c r="AG2" s="7"/>
      <c r="AH2" s="7"/>
      <c r="AI2" s="7"/>
      <c r="AJ2" s="7"/>
      <c r="AK2" s="7"/>
    </row>
    <row r="3" spans="1:38" x14ac:dyDescent="0.3">
      <c r="A3" t="s">
        <v>46</v>
      </c>
      <c r="B3" s="2">
        <v>0</v>
      </c>
      <c r="C3">
        <v>1</v>
      </c>
      <c r="D3">
        <v>1</v>
      </c>
      <c r="E3">
        <v>1</v>
      </c>
      <c r="F3">
        <v>0</v>
      </c>
      <c r="G3">
        <v>1</v>
      </c>
      <c r="H3">
        <v>0</v>
      </c>
      <c r="I3">
        <v>1</v>
      </c>
      <c r="J3">
        <v>0</v>
      </c>
      <c r="K3">
        <v>0</v>
      </c>
      <c r="L3">
        <v>0</v>
      </c>
      <c r="M3">
        <v>0</v>
      </c>
      <c r="N3">
        <v>0</v>
      </c>
      <c r="O3">
        <v>1</v>
      </c>
      <c r="P3">
        <v>1</v>
      </c>
      <c r="Q3">
        <v>0</v>
      </c>
      <c r="R3">
        <v>1</v>
      </c>
      <c r="S3">
        <v>1</v>
      </c>
      <c r="T3">
        <v>0</v>
      </c>
      <c r="U3">
        <v>1</v>
      </c>
      <c r="V3">
        <v>0</v>
      </c>
      <c r="W3">
        <v>1</v>
      </c>
      <c r="X3">
        <v>1</v>
      </c>
      <c r="Y3">
        <v>1</v>
      </c>
      <c r="Z3">
        <v>0</v>
      </c>
      <c r="AA3">
        <v>0</v>
      </c>
      <c r="AB3">
        <v>1</v>
      </c>
      <c r="AC3">
        <v>1</v>
      </c>
      <c r="AD3">
        <v>0</v>
      </c>
      <c r="AE3">
        <v>0</v>
      </c>
      <c r="AF3" s="10">
        <f>SUM(B3:AE3)</f>
        <v>15</v>
      </c>
      <c r="AG3" s="10">
        <f>SUM(B3:G3)</f>
        <v>4</v>
      </c>
      <c r="AH3" s="10">
        <f>SUM(H3:M3)</f>
        <v>1</v>
      </c>
      <c r="AI3" s="10">
        <f>SUM(N3:T3)</f>
        <v>4</v>
      </c>
      <c r="AJ3" s="10">
        <f>SUM(U3:Y3)</f>
        <v>4</v>
      </c>
      <c r="AK3" s="10">
        <f>SUM(Z3:AE3)</f>
        <v>2</v>
      </c>
      <c r="AL3" s="30"/>
    </row>
    <row r="4" spans="1:38" x14ac:dyDescent="0.3">
      <c r="AF4" s="10">
        <f t="shared" ref="AF4:AF32" si="0">SUM(B4:AE4)</f>
        <v>0</v>
      </c>
      <c r="AG4" s="10">
        <f t="shared" ref="AG4:AG13" si="1">SUM(B4:G4)</f>
        <v>0</v>
      </c>
      <c r="AH4" s="10">
        <f t="shared" ref="AH4:AH32" si="2">SUM(H4:M4)</f>
        <v>0</v>
      </c>
      <c r="AI4" s="10">
        <f t="shared" ref="AI4:AI32" si="3">SUM(N4:T4)</f>
        <v>0</v>
      </c>
      <c r="AJ4" s="10">
        <f t="shared" ref="AJ4:AJ32" si="4">SUM(U4:Y4)</f>
        <v>0</v>
      </c>
      <c r="AK4" s="10">
        <f t="shared" ref="AK4:AK32" si="5">SUM(Z4:AE4)</f>
        <v>0</v>
      </c>
      <c r="AL4" s="30"/>
    </row>
    <row r="5" spans="1:38" x14ac:dyDescent="0.3">
      <c r="AF5" s="10">
        <f t="shared" si="0"/>
        <v>0</v>
      </c>
      <c r="AG5" s="10">
        <f t="shared" si="1"/>
        <v>0</v>
      </c>
      <c r="AH5" s="10">
        <f t="shared" si="2"/>
        <v>0</v>
      </c>
      <c r="AI5" s="10">
        <f t="shared" si="3"/>
        <v>0</v>
      </c>
      <c r="AJ5" s="10">
        <f t="shared" si="4"/>
        <v>0</v>
      </c>
      <c r="AK5" s="10">
        <f t="shared" si="5"/>
        <v>0</v>
      </c>
      <c r="AL5" s="30"/>
    </row>
    <row r="6" spans="1:38" x14ac:dyDescent="0.3">
      <c r="AF6" s="10">
        <f t="shared" si="0"/>
        <v>0</v>
      </c>
      <c r="AG6" s="10">
        <f t="shared" si="1"/>
        <v>0</v>
      </c>
      <c r="AH6" s="10">
        <f t="shared" si="2"/>
        <v>0</v>
      </c>
      <c r="AI6" s="10">
        <f t="shared" si="3"/>
        <v>0</v>
      </c>
      <c r="AJ6" s="10">
        <f t="shared" si="4"/>
        <v>0</v>
      </c>
      <c r="AK6" s="10">
        <f t="shared" si="5"/>
        <v>0</v>
      </c>
    </row>
    <row r="7" spans="1:38" x14ac:dyDescent="0.3">
      <c r="AF7" s="10">
        <f t="shared" si="0"/>
        <v>0</v>
      </c>
      <c r="AG7" s="10">
        <f t="shared" si="1"/>
        <v>0</v>
      </c>
      <c r="AH7" s="10">
        <f t="shared" si="2"/>
        <v>0</v>
      </c>
      <c r="AI7" s="10">
        <f t="shared" si="3"/>
        <v>0</v>
      </c>
      <c r="AJ7" s="10">
        <f t="shared" si="4"/>
        <v>0</v>
      </c>
      <c r="AK7" s="10">
        <f t="shared" si="5"/>
        <v>0</v>
      </c>
    </row>
    <row r="8" spans="1:38" x14ac:dyDescent="0.3">
      <c r="AF8" s="10">
        <f t="shared" si="0"/>
        <v>0</v>
      </c>
      <c r="AG8" s="10">
        <f t="shared" si="1"/>
        <v>0</v>
      </c>
      <c r="AH8" s="10">
        <f t="shared" si="2"/>
        <v>0</v>
      </c>
      <c r="AI8" s="10">
        <f t="shared" si="3"/>
        <v>0</v>
      </c>
      <c r="AJ8" s="10">
        <f t="shared" si="4"/>
        <v>0</v>
      </c>
      <c r="AK8" s="10">
        <f t="shared" si="5"/>
        <v>0</v>
      </c>
    </row>
    <row r="9" spans="1:38" x14ac:dyDescent="0.3">
      <c r="AF9" s="10">
        <f t="shared" si="0"/>
        <v>0</v>
      </c>
      <c r="AG9" s="10">
        <f t="shared" si="1"/>
        <v>0</v>
      </c>
      <c r="AH9" s="10">
        <f t="shared" si="2"/>
        <v>0</v>
      </c>
      <c r="AI9" s="10">
        <f t="shared" si="3"/>
        <v>0</v>
      </c>
      <c r="AJ9" s="10">
        <f t="shared" si="4"/>
        <v>0</v>
      </c>
      <c r="AK9" s="10">
        <f t="shared" si="5"/>
        <v>0</v>
      </c>
    </row>
    <row r="10" spans="1:38" x14ac:dyDescent="0.3">
      <c r="AF10" s="10">
        <f t="shared" si="0"/>
        <v>0</v>
      </c>
      <c r="AG10" s="10">
        <f t="shared" si="1"/>
        <v>0</v>
      </c>
      <c r="AH10" s="10">
        <f t="shared" si="2"/>
        <v>0</v>
      </c>
      <c r="AI10" s="10">
        <f t="shared" si="3"/>
        <v>0</v>
      </c>
      <c r="AJ10" s="10">
        <f t="shared" si="4"/>
        <v>0</v>
      </c>
      <c r="AK10" s="10">
        <f t="shared" si="5"/>
        <v>0</v>
      </c>
    </row>
    <row r="11" spans="1:38" x14ac:dyDescent="0.3">
      <c r="AF11" s="10">
        <f t="shared" si="0"/>
        <v>0</v>
      </c>
      <c r="AG11" s="10">
        <f t="shared" si="1"/>
        <v>0</v>
      </c>
      <c r="AH11" s="10">
        <f t="shared" si="2"/>
        <v>0</v>
      </c>
      <c r="AI11" s="10">
        <f t="shared" si="3"/>
        <v>0</v>
      </c>
      <c r="AJ11" s="10">
        <f t="shared" si="4"/>
        <v>0</v>
      </c>
      <c r="AK11" s="10">
        <f t="shared" si="5"/>
        <v>0</v>
      </c>
    </row>
    <row r="12" spans="1:38" x14ac:dyDescent="0.3">
      <c r="AF12" s="10">
        <f t="shared" si="0"/>
        <v>0</v>
      </c>
      <c r="AG12" s="10">
        <f t="shared" si="1"/>
        <v>0</v>
      </c>
      <c r="AH12" s="10">
        <f t="shared" si="2"/>
        <v>0</v>
      </c>
      <c r="AI12" s="10">
        <f t="shared" si="3"/>
        <v>0</v>
      </c>
      <c r="AJ12" s="10">
        <f t="shared" si="4"/>
        <v>0</v>
      </c>
      <c r="AK12" s="10">
        <f t="shared" si="5"/>
        <v>0</v>
      </c>
    </row>
    <row r="13" spans="1:38" x14ac:dyDescent="0.3">
      <c r="AF13" s="10">
        <f t="shared" si="0"/>
        <v>0</v>
      </c>
      <c r="AG13" s="10">
        <f t="shared" si="1"/>
        <v>0</v>
      </c>
      <c r="AH13" s="10">
        <f t="shared" si="2"/>
        <v>0</v>
      </c>
      <c r="AI13" s="10">
        <f t="shared" si="3"/>
        <v>0</v>
      </c>
      <c r="AJ13" s="10">
        <f t="shared" si="4"/>
        <v>0</v>
      </c>
      <c r="AK13" s="10">
        <f t="shared" si="5"/>
        <v>0</v>
      </c>
    </row>
    <row r="14" spans="1:38" x14ac:dyDescent="0.3">
      <c r="AF14" s="10">
        <f t="shared" si="0"/>
        <v>0</v>
      </c>
      <c r="AG14" s="10">
        <f t="shared" ref="AG14:AG17" si="6">SUM(B14:G14)</f>
        <v>0</v>
      </c>
      <c r="AH14" s="10">
        <f t="shared" si="2"/>
        <v>0</v>
      </c>
      <c r="AI14" s="10">
        <f t="shared" si="3"/>
        <v>0</v>
      </c>
      <c r="AJ14" s="10">
        <f t="shared" si="4"/>
        <v>0</v>
      </c>
      <c r="AK14" s="10">
        <f t="shared" si="5"/>
        <v>0</v>
      </c>
    </row>
    <row r="15" spans="1:38" x14ac:dyDescent="0.3">
      <c r="AF15" s="10">
        <f t="shared" si="0"/>
        <v>0</v>
      </c>
      <c r="AG15" s="10">
        <f t="shared" si="6"/>
        <v>0</v>
      </c>
      <c r="AH15" s="10">
        <f t="shared" si="2"/>
        <v>0</v>
      </c>
      <c r="AI15" s="10">
        <f t="shared" si="3"/>
        <v>0</v>
      </c>
      <c r="AJ15" s="10">
        <f t="shared" si="4"/>
        <v>0</v>
      </c>
      <c r="AK15" s="10">
        <f t="shared" si="5"/>
        <v>0</v>
      </c>
    </row>
    <row r="16" spans="1:38" x14ac:dyDescent="0.3">
      <c r="AF16" s="10">
        <f t="shared" si="0"/>
        <v>0</v>
      </c>
      <c r="AG16" s="10">
        <f t="shared" si="6"/>
        <v>0</v>
      </c>
      <c r="AH16" s="10">
        <f t="shared" si="2"/>
        <v>0</v>
      </c>
      <c r="AI16" s="10">
        <f t="shared" si="3"/>
        <v>0</v>
      </c>
      <c r="AJ16" s="10">
        <f t="shared" si="4"/>
        <v>0</v>
      </c>
      <c r="AK16" s="10">
        <f t="shared" si="5"/>
        <v>0</v>
      </c>
    </row>
    <row r="17" spans="32:37" x14ac:dyDescent="0.3">
      <c r="AF17" s="10">
        <f t="shared" si="0"/>
        <v>0</v>
      </c>
      <c r="AG17" s="10">
        <f t="shared" si="6"/>
        <v>0</v>
      </c>
      <c r="AH17" s="10">
        <f t="shared" si="2"/>
        <v>0</v>
      </c>
      <c r="AI17" s="10">
        <f t="shared" si="3"/>
        <v>0</v>
      </c>
      <c r="AJ17" s="10">
        <f t="shared" si="4"/>
        <v>0</v>
      </c>
      <c r="AK17" s="10">
        <f t="shared" si="5"/>
        <v>0</v>
      </c>
    </row>
    <row r="18" spans="32:37" x14ac:dyDescent="0.3">
      <c r="AF18" s="10">
        <f t="shared" si="0"/>
        <v>0</v>
      </c>
      <c r="AG18" s="10">
        <f t="shared" ref="AG18:AG32" si="7">SUM(B18:G18)</f>
        <v>0</v>
      </c>
      <c r="AH18" s="10">
        <f t="shared" si="2"/>
        <v>0</v>
      </c>
      <c r="AI18" s="10">
        <f t="shared" si="3"/>
        <v>0</v>
      </c>
      <c r="AJ18" s="10">
        <f t="shared" si="4"/>
        <v>0</v>
      </c>
      <c r="AK18" s="10">
        <f t="shared" si="5"/>
        <v>0</v>
      </c>
    </row>
    <row r="19" spans="32:37" x14ac:dyDescent="0.3">
      <c r="AF19" s="10">
        <f t="shared" si="0"/>
        <v>0</v>
      </c>
      <c r="AG19" s="10">
        <f t="shared" si="7"/>
        <v>0</v>
      </c>
      <c r="AH19" s="10">
        <f t="shared" si="2"/>
        <v>0</v>
      </c>
      <c r="AI19" s="10">
        <f t="shared" si="3"/>
        <v>0</v>
      </c>
      <c r="AJ19" s="10">
        <f t="shared" si="4"/>
        <v>0</v>
      </c>
      <c r="AK19" s="10">
        <f t="shared" si="5"/>
        <v>0</v>
      </c>
    </row>
    <row r="20" spans="32:37" x14ac:dyDescent="0.3">
      <c r="AF20" s="10">
        <f t="shared" si="0"/>
        <v>0</v>
      </c>
      <c r="AG20" s="10">
        <f t="shared" si="7"/>
        <v>0</v>
      </c>
      <c r="AH20" s="10">
        <f t="shared" si="2"/>
        <v>0</v>
      </c>
      <c r="AI20" s="10">
        <f t="shared" si="3"/>
        <v>0</v>
      </c>
      <c r="AJ20" s="10">
        <f t="shared" si="4"/>
        <v>0</v>
      </c>
      <c r="AK20" s="10">
        <f t="shared" si="5"/>
        <v>0</v>
      </c>
    </row>
    <row r="21" spans="32:37" x14ac:dyDescent="0.3">
      <c r="AF21" s="10">
        <f t="shared" si="0"/>
        <v>0</v>
      </c>
      <c r="AG21" s="10">
        <f t="shared" si="7"/>
        <v>0</v>
      </c>
      <c r="AH21" s="10">
        <f t="shared" si="2"/>
        <v>0</v>
      </c>
      <c r="AI21" s="10">
        <f t="shared" si="3"/>
        <v>0</v>
      </c>
      <c r="AJ21" s="10">
        <f t="shared" si="4"/>
        <v>0</v>
      </c>
      <c r="AK21" s="10">
        <f t="shared" si="5"/>
        <v>0</v>
      </c>
    </row>
    <row r="22" spans="32:37" x14ac:dyDescent="0.3">
      <c r="AF22" s="10">
        <f t="shared" si="0"/>
        <v>0</v>
      </c>
      <c r="AG22" s="10">
        <f t="shared" si="7"/>
        <v>0</v>
      </c>
      <c r="AH22" s="10">
        <f t="shared" si="2"/>
        <v>0</v>
      </c>
      <c r="AI22" s="10">
        <f t="shared" si="3"/>
        <v>0</v>
      </c>
      <c r="AJ22" s="10">
        <f t="shared" si="4"/>
        <v>0</v>
      </c>
      <c r="AK22" s="10">
        <f t="shared" si="5"/>
        <v>0</v>
      </c>
    </row>
    <row r="23" spans="32:37" x14ac:dyDescent="0.3">
      <c r="AF23" s="10">
        <f t="shared" si="0"/>
        <v>0</v>
      </c>
      <c r="AG23" s="10">
        <f t="shared" si="7"/>
        <v>0</v>
      </c>
      <c r="AH23" s="10">
        <f t="shared" si="2"/>
        <v>0</v>
      </c>
      <c r="AI23" s="10">
        <f t="shared" si="3"/>
        <v>0</v>
      </c>
      <c r="AJ23" s="10">
        <f t="shared" si="4"/>
        <v>0</v>
      </c>
      <c r="AK23" s="10">
        <f t="shared" si="5"/>
        <v>0</v>
      </c>
    </row>
    <row r="24" spans="32:37" x14ac:dyDescent="0.3">
      <c r="AF24" s="10">
        <f t="shared" si="0"/>
        <v>0</v>
      </c>
      <c r="AG24" s="10">
        <f t="shared" si="7"/>
        <v>0</v>
      </c>
      <c r="AH24" s="10">
        <f t="shared" si="2"/>
        <v>0</v>
      </c>
      <c r="AI24" s="10">
        <f t="shared" si="3"/>
        <v>0</v>
      </c>
      <c r="AJ24" s="10">
        <f t="shared" si="4"/>
        <v>0</v>
      </c>
      <c r="AK24" s="10">
        <f t="shared" si="5"/>
        <v>0</v>
      </c>
    </row>
    <row r="25" spans="32:37" x14ac:dyDescent="0.3">
      <c r="AF25" s="10">
        <f t="shared" si="0"/>
        <v>0</v>
      </c>
      <c r="AG25" s="10">
        <f t="shared" si="7"/>
        <v>0</v>
      </c>
      <c r="AH25" s="10">
        <f t="shared" si="2"/>
        <v>0</v>
      </c>
      <c r="AI25" s="10">
        <f t="shared" si="3"/>
        <v>0</v>
      </c>
      <c r="AJ25" s="10">
        <f t="shared" si="4"/>
        <v>0</v>
      </c>
      <c r="AK25" s="10">
        <f t="shared" si="5"/>
        <v>0</v>
      </c>
    </row>
    <row r="26" spans="32:37" x14ac:dyDescent="0.3">
      <c r="AF26" s="10">
        <f t="shared" si="0"/>
        <v>0</v>
      </c>
      <c r="AG26" s="10">
        <f t="shared" si="7"/>
        <v>0</v>
      </c>
      <c r="AH26" s="10">
        <f t="shared" si="2"/>
        <v>0</v>
      </c>
      <c r="AI26" s="10">
        <f t="shared" si="3"/>
        <v>0</v>
      </c>
      <c r="AJ26" s="10">
        <f t="shared" si="4"/>
        <v>0</v>
      </c>
      <c r="AK26" s="10">
        <f t="shared" si="5"/>
        <v>0</v>
      </c>
    </row>
    <row r="27" spans="32:37" x14ac:dyDescent="0.3">
      <c r="AF27" s="10">
        <f t="shared" si="0"/>
        <v>0</v>
      </c>
      <c r="AG27" s="10">
        <f t="shared" si="7"/>
        <v>0</v>
      </c>
      <c r="AH27" s="10">
        <f t="shared" si="2"/>
        <v>0</v>
      </c>
      <c r="AI27" s="10">
        <f t="shared" si="3"/>
        <v>0</v>
      </c>
      <c r="AJ27" s="10">
        <f t="shared" si="4"/>
        <v>0</v>
      </c>
      <c r="AK27" s="10">
        <f t="shared" si="5"/>
        <v>0</v>
      </c>
    </row>
    <row r="28" spans="32:37" x14ac:dyDescent="0.3">
      <c r="AF28" s="10">
        <f t="shared" si="0"/>
        <v>0</v>
      </c>
      <c r="AG28" s="10">
        <f t="shared" si="7"/>
        <v>0</v>
      </c>
      <c r="AH28" s="10">
        <f t="shared" si="2"/>
        <v>0</v>
      </c>
      <c r="AI28" s="10">
        <f t="shared" si="3"/>
        <v>0</v>
      </c>
      <c r="AJ28" s="10">
        <f t="shared" si="4"/>
        <v>0</v>
      </c>
      <c r="AK28" s="10">
        <f t="shared" si="5"/>
        <v>0</v>
      </c>
    </row>
    <row r="29" spans="32:37" x14ac:dyDescent="0.3">
      <c r="AF29" s="10">
        <f t="shared" si="0"/>
        <v>0</v>
      </c>
      <c r="AG29" s="10">
        <f t="shared" si="7"/>
        <v>0</v>
      </c>
      <c r="AH29" s="10">
        <f t="shared" si="2"/>
        <v>0</v>
      </c>
      <c r="AI29" s="10">
        <f t="shared" si="3"/>
        <v>0</v>
      </c>
      <c r="AJ29" s="10">
        <f t="shared" si="4"/>
        <v>0</v>
      </c>
      <c r="AK29" s="10">
        <f t="shared" si="5"/>
        <v>0</v>
      </c>
    </row>
    <row r="30" spans="32:37" x14ac:dyDescent="0.3">
      <c r="AF30" s="10">
        <f t="shared" si="0"/>
        <v>0</v>
      </c>
      <c r="AG30" s="10">
        <f t="shared" si="7"/>
        <v>0</v>
      </c>
      <c r="AH30" s="10">
        <f t="shared" si="2"/>
        <v>0</v>
      </c>
      <c r="AI30" s="10">
        <f t="shared" si="3"/>
        <v>0</v>
      </c>
      <c r="AJ30" s="10">
        <f t="shared" si="4"/>
        <v>0</v>
      </c>
      <c r="AK30" s="10">
        <f t="shared" si="5"/>
        <v>0</v>
      </c>
    </row>
    <row r="31" spans="32:37" x14ac:dyDescent="0.3">
      <c r="AF31" s="10">
        <f t="shared" si="0"/>
        <v>0</v>
      </c>
      <c r="AG31" s="10">
        <f t="shared" si="7"/>
        <v>0</v>
      </c>
      <c r="AH31" s="10">
        <f t="shared" si="2"/>
        <v>0</v>
      </c>
      <c r="AI31" s="10">
        <f t="shared" si="3"/>
        <v>0</v>
      </c>
      <c r="AJ31" s="10">
        <f t="shared" si="4"/>
        <v>0</v>
      </c>
      <c r="AK31" s="10">
        <f t="shared" si="5"/>
        <v>0</v>
      </c>
    </row>
    <row r="32" spans="32:37" x14ac:dyDescent="0.3">
      <c r="AF32" s="10">
        <f t="shared" si="0"/>
        <v>0</v>
      </c>
      <c r="AG32" s="10">
        <f t="shared" si="7"/>
        <v>0</v>
      </c>
      <c r="AH32" s="10">
        <f t="shared" si="2"/>
        <v>0</v>
      </c>
      <c r="AI32" s="10">
        <f t="shared" si="3"/>
        <v>0</v>
      </c>
      <c r="AJ32" s="10">
        <f t="shared" si="4"/>
        <v>0</v>
      </c>
      <c r="AK32" s="10">
        <f t="shared" si="5"/>
        <v>0</v>
      </c>
    </row>
    <row r="33" spans="32:37" x14ac:dyDescent="0.3">
      <c r="AF33" s="10">
        <f t="shared" ref="AF33:AF34" si="8">SUM(B33:AE33)</f>
        <v>0</v>
      </c>
      <c r="AG33" s="10">
        <f t="shared" ref="AG33:AG34" si="9">SUM(B33:G33)</f>
        <v>0</v>
      </c>
      <c r="AH33" s="10">
        <f t="shared" ref="AH33:AH34" si="10">SUM(H33:M33)</f>
        <v>0</v>
      </c>
      <c r="AI33" s="10">
        <f t="shared" ref="AI33:AI34" si="11">SUM(N33:T33)</f>
        <v>0</v>
      </c>
      <c r="AJ33" s="10">
        <f t="shared" ref="AJ33:AJ34" si="12">SUM(U33:Y33)</f>
        <v>0</v>
      </c>
      <c r="AK33" s="10">
        <f t="shared" ref="AK33:AK34" si="13">SUM(Z33:AE33)</f>
        <v>0</v>
      </c>
    </row>
    <row r="34" spans="32:37" x14ac:dyDescent="0.3">
      <c r="AF34" s="10">
        <f t="shared" si="8"/>
        <v>0</v>
      </c>
      <c r="AG34" s="10">
        <f t="shared" si="9"/>
        <v>0</v>
      </c>
      <c r="AH34" s="10">
        <f t="shared" si="10"/>
        <v>0</v>
      </c>
      <c r="AI34" s="10">
        <f t="shared" si="11"/>
        <v>0</v>
      </c>
      <c r="AJ34" s="10">
        <f t="shared" si="12"/>
        <v>0</v>
      </c>
      <c r="AK34" s="10">
        <f t="shared" si="13"/>
        <v>0</v>
      </c>
    </row>
  </sheetData>
  <mergeCells count="1">
    <mergeCell ref="AL3:AL5"/>
  </mergeCell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Übersicht'!A19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Übersicht'!AF19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Übersicht'!AG19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Übersicht'!AH19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Übersicht'!AI19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Übersicht'!AJ19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Übersicht'!AK19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J35" sqref="J35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Übersicht'!A20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Übersicht'!AF20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Übersicht'!AG20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Übersicht'!AH20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Übersicht'!AI20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Übersicht'!AJ20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Übersicht'!AK20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D27" sqref="D27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Übersicht'!A21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Übersicht'!AF21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Übersicht'!AG21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Übersicht'!AH21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Übersicht'!AI21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Übersicht'!AJ21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Übersicht'!AK21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3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Übersicht'!A22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Übersicht'!AF22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Übersicht'!AG22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Übersicht'!AH22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Übersicht'!AI22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Übersicht'!AJ22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Übersicht'!AK22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Übersicht'!A23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Übersicht'!AF23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Übersicht'!AG23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Übersicht'!AH23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Übersicht'!AI23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Übersicht'!AJ23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Übersicht'!AK23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Übersicht'!A24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Übersicht'!AF24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Übersicht'!AG24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Übersicht'!AH24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Übersicht'!AI24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Übersicht'!AJ24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Übersicht'!AK24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Übersicht'!A25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Übersicht'!AF25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Übersicht'!AG25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Übersicht'!AH25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Übersicht'!AI25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Übersicht'!AJ25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Übersicht'!AK25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zoomScaleNormal="100" workbookViewId="0">
      <selection activeCell="D27" sqref="D27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Übersicht'!A26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Übersicht'!AF26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Übersicht'!AG26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Übersicht'!AH26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Übersicht'!AI26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Übersicht'!AJ26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Übersicht'!AK26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Übersicht'!A27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Übersicht'!AF27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Übersicht'!AG27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Übersicht'!AH27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Übersicht'!AI27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Übersicht'!AJ27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Übersicht'!AK27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topLeftCell="A3" zoomScaleNormal="100" workbookViewId="0">
      <selection activeCell="D27" sqref="D27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Übersicht'!A28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Übersicht'!AF28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Übersicht'!AG28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Übersicht'!AH28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Übersicht'!AI28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Übersicht'!AJ28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Übersicht'!AK28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opLeftCell="A8" workbookViewId="0">
      <selection activeCell="I16" sqref="I16"/>
    </sheetView>
  </sheetViews>
  <sheetFormatPr baseColWidth="10" defaultRowHeight="14.4" x14ac:dyDescent="0.3"/>
  <sheetData>
    <row r="1" spans="1:7" x14ac:dyDescent="0.3">
      <c r="A1" t="s">
        <v>47</v>
      </c>
    </row>
    <row r="3" spans="1:7" x14ac:dyDescent="0.3">
      <c r="A3" t="s">
        <v>50</v>
      </c>
    </row>
    <row r="4" spans="1:7" x14ac:dyDescent="0.3">
      <c r="A4" t="s">
        <v>48</v>
      </c>
      <c r="C4">
        <f>MAX('Auswertung Schüler Übersicht'!AF3:AF34)</f>
        <v>15</v>
      </c>
    </row>
    <row r="5" spans="1:7" x14ac:dyDescent="0.3">
      <c r="A5" t="s">
        <v>49</v>
      </c>
      <c r="C5">
        <f>MIN('Auswertung Schüler Übersicht'!AF3:AF34)</f>
        <v>0</v>
      </c>
    </row>
    <row r="6" spans="1:7" x14ac:dyDescent="0.3">
      <c r="C6" t="s">
        <v>57</v>
      </c>
      <c r="E6" t="s">
        <v>58</v>
      </c>
      <c r="G6" t="s">
        <v>59</v>
      </c>
    </row>
    <row r="7" spans="1:7" x14ac:dyDescent="0.3">
      <c r="A7" t="s">
        <v>51</v>
      </c>
      <c r="C7">
        <f>SUM('Auswertung Schüler Übersicht'!AG3:AG34)/COUNTIF('Auswertung Schüler Übersicht'!AG3:AG34,"&gt;0")</f>
        <v>4</v>
      </c>
      <c r="E7">
        <v>6</v>
      </c>
      <c r="G7" s="24">
        <f>C7/E7</f>
        <v>0.66666666666666663</v>
      </c>
    </row>
    <row r="8" spans="1:7" x14ac:dyDescent="0.3">
      <c r="A8" t="s">
        <v>52</v>
      </c>
      <c r="C8">
        <f>SUM('Auswertung Schüler Übersicht'!AH3:AH34)/COUNTIF('Auswertung Schüler Übersicht'!AH3:AH34,"&gt;0")</f>
        <v>1</v>
      </c>
      <c r="E8">
        <v>6</v>
      </c>
      <c r="G8" s="24">
        <f t="shared" ref="G8:G12" si="0">C8/E8</f>
        <v>0.16666666666666666</v>
      </c>
    </row>
    <row r="9" spans="1:7" x14ac:dyDescent="0.3">
      <c r="A9" t="s">
        <v>53</v>
      </c>
      <c r="C9">
        <f>SUM('Auswertung Schüler Übersicht'!AI3:AI34)/COUNTIF('Auswertung Schüler Übersicht'!AI3:AI34,"&gt;0")</f>
        <v>4</v>
      </c>
      <c r="E9">
        <v>7</v>
      </c>
      <c r="G9" s="24">
        <f t="shared" si="0"/>
        <v>0.5714285714285714</v>
      </c>
    </row>
    <row r="10" spans="1:7" x14ac:dyDescent="0.3">
      <c r="A10" t="s">
        <v>54</v>
      </c>
      <c r="C10">
        <f>SUM('Auswertung Schüler Übersicht'!AJ3:AJ34)/COUNTIF('Auswertung Schüler Übersicht'!AJ3:AJ34,"&gt;0")</f>
        <v>4</v>
      </c>
      <c r="E10">
        <v>5</v>
      </c>
      <c r="G10" s="24">
        <f t="shared" si="0"/>
        <v>0.8</v>
      </c>
    </row>
    <row r="11" spans="1:7" x14ac:dyDescent="0.3">
      <c r="A11" t="s">
        <v>55</v>
      </c>
      <c r="C11">
        <f>SUM('Auswertung Schüler Übersicht'!AK3:AK34)/COUNTIF('Auswertung Schüler Übersicht'!AK3:AK34,"&gt;0")</f>
        <v>2</v>
      </c>
      <c r="E11">
        <v>6</v>
      </c>
      <c r="G11" s="24">
        <f t="shared" si="0"/>
        <v>0.33333333333333331</v>
      </c>
    </row>
    <row r="12" spans="1:7" x14ac:dyDescent="0.3">
      <c r="A12" t="s">
        <v>56</v>
      </c>
      <c r="C12">
        <f>SUM('Auswertung Schüler Übersicht'!AF3:AF34)/COUNTIF('Auswertung Schüler Übersicht'!AF3:AF34,"&gt;0")</f>
        <v>15</v>
      </c>
      <c r="E12">
        <v>30</v>
      </c>
      <c r="G12" s="24">
        <f t="shared" si="0"/>
        <v>0.5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topLeftCell="A5" zoomScaleNormal="100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Übersicht'!A29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Übersicht'!AF27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Übersicht'!AG27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Übersicht'!AH27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Übersicht'!AI27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Übersicht'!AJ27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Übersicht'!AK27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topLeftCell="A3" zoomScaleNormal="100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Übersicht'!A30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Übersicht'!AF30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Übersicht'!AG30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Übersicht'!AH30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Übersicht'!AI30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Übersicht'!AJ30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Übersicht'!AK30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topLeftCell="A5" zoomScaleNormal="100" workbookViewId="0">
      <selection activeCell="D27" sqref="D27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Übersicht'!A31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Übersicht'!AF31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Übersicht'!AG31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Übersicht'!AH31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Übersicht'!AI31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Übersicht'!AJ31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Übersicht'!AK31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topLeftCell="A5" zoomScaleNormal="100" workbookViewId="0">
      <selection activeCell="D27" sqref="D27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Übersicht'!A32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Übersicht'!AF32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Übersicht'!AG32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Übersicht'!AH32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Übersicht'!AI32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Übersicht'!AJ32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Übersicht'!AK32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2" workbookViewId="0">
      <selection activeCell="F22" sqref="F22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Übersicht'!A33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Übersicht'!AF33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Übersicht'!AG33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Übersicht'!AH33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Übersicht'!AI33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Übersicht'!AJ33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Übersicht'!AK33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workbookViewId="0">
      <selection activeCell="H23" sqref="H23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Übersicht'!A34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Übersicht'!AF34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Übersicht'!AG34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Übersicht'!AH34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Übersicht'!AI34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Übersicht'!AJ34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Übersicht'!AK34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abSelected="1" view="pageLayout" topLeftCell="A10" zoomScaleNormal="100" workbookViewId="0">
      <selection activeCell="A38" sqref="A38:E38"/>
    </sheetView>
  </sheetViews>
  <sheetFormatPr baseColWidth="10" defaultRowHeight="13.8" x14ac:dyDescent="0.25"/>
  <cols>
    <col min="1" max="16384" width="11.5546875" style="25"/>
  </cols>
  <sheetData>
    <row r="1" spans="1:1" x14ac:dyDescent="0.25">
      <c r="A1" s="25" t="s">
        <v>20</v>
      </c>
    </row>
    <row r="3" spans="1:1" x14ac:dyDescent="0.25">
      <c r="A3" s="25" t="s">
        <v>67</v>
      </c>
    </row>
    <row r="4" spans="1:1" ht="17.399999999999999" x14ac:dyDescent="0.3">
      <c r="A4" s="26" t="str">
        <f>'Auswertung Schüler Übersicht'!A3</f>
        <v>Bsp. Hannah</v>
      </c>
    </row>
    <row r="25" spans="1:6" x14ac:dyDescent="0.25">
      <c r="A25" s="25" t="s">
        <v>7</v>
      </c>
      <c r="D25" s="25">
        <f>'Auswertung Schüler Übersicht'!AE2</f>
        <v>30</v>
      </c>
      <c r="F25" s="27" t="s">
        <v>21</v>
      </c>
    </row>
    <row r="26" spans="1:6" x14ac:dyDescent="0.25">
      <c r="A26" s="25" t="s">
        <v>8</v>
      </c>
      <c r="D26" s="25">
        <f>'Auswertung Schüler Übersicht'!AF3</f>
        <v>15</v>
      </c>
      <c r="E26" s="25" t="s">
        <v>37</v>
      </c>
      <c r="F26" s="28">
        <f>(100/D25*D26)/100</f>
        <v>0.5</v>
      </c>
    </row>
    <row r="27" spans="1:6" x14ac:dyDescent="0.25">
      <c r="A27" s="25" t="s">
        <v>3</v>
      </c>
      <c r="D27" s="25">
        <f>'Auswertung Schüler Übersicht'!AG3</f>
        <v>4</v>
      </c>
      <c r="E27" s="25" t="s">
        <v>10</v>
      </c>
      <c r="F27" s="28">
        <f>(100/6*D27)/100</f>
        <v>0.66666666666666674</v>
      </c>
    </row>
    <row r="28" spans="1:6" x14ac:dyDescent="0.25">
      <c r="A28" s="25" t="s">
        <v>0</v>
      </c>
      <c r="D28" s="25">
        <f>'Auswertung Schüler Übersicht'!AH3</f>
        <v>1</v>
      </c>
      <c r="E28" s="25" t="s">
        <v>10</v>
      </c>
      <c r="F28" s="28">
        <f>(100/6*D28)/100</f>
        <v>0.16666666666666669</v>
      </c>
    </row>
    <row r="29" spans="1:6" x14ac:dyDescent="0.25">
      <c r="A29" s="25" t="s">
        <v>1</v>
      </c>
      <c r="D29" s="25">
        <f>'Auswertung Schüler Übersicht'!AI3</f>
        <v>4</v>
      </c>
      <c r="E29" s="25" t="s">
        <v>12</v>
      </c>
      <c r="F29" s="28">
        <f>(100/7*D29)/100</f>
        <v>0.57142857142857151</v>
      </c>
    </row>
    <row r="30" spans="1:6" x14ac:dyDescent="0.25">
      <c r="A30" s="25" t="s">
        <v>2</v>
      </c>
      <c r="D30" s="25">
        <f>'Auswertung Schüler Übersicht'!AJ3</f>
        <v>4</v>
      </c>
      <c r="E30" s="25" t="s">
        <v>14</v>
      </c>
      <c r="F30" s="28">
        <f>(100/5*D30)/100</f>
        <v>0.8</v>
      </c>
    </row>
    <row r="31" spans="1:6" x14ac:dyDescent="0.25">
      <c r="A31" s="25" t="s">
        <v>69</v>
      </c>
      <c r="D31" s="25">
        <f>'Auswertung Schüler Übersicht'!AK3</f>
        <v>2</v>
      </c>
      <c r="E31" s="25" t="s">
        <v>10</v>
      </c>
      <c r="F31" s="28">
        <f>(100/6*D31)/100</f>
        <v>0.33333333333333337</v>
      </c>
    </row>
    <row r="33" spans="1:3" x14ac:dyDescent="0.25">
      <c r="A33" s="25" t="s">
        <v>17</v>
      </c>
    </row>
    <row r="34" spans="1:3" x14ac:dyDescent="0.25">
      <c r="A34" s="25" t="s">
        <v>66</v>
      </c>
      <c r="C34" s="29" t="s">
        <v>22</v>
      </c>
    </row>
    <row r="35" spans="1:3" x14ac:dyDescent="0.25">
      <c r="A35" s="25" t="s">
        <v>18</v>
      </c>
      <c r="C35" s="25" t="s">
        <v>23</v>
      </c>
    </row>
    <row r="36" spans="1:3" x14ac:dyDescent="0.25">
      <c r="A36" s="25" t="s">
        <v>68</v>
      </c>
      <c r="C36" s="25" t="s">
        <v>24</v>
      </c>
    </row>
    <row r="38" spans="1:3" x14ac:dyDescent="0.25">
      <c r="A38" s="27" t="s">
        <v>72</v>
      </c>
    </row>
    <row r="39" spans="1:3" x14ac:dyDescent="0.25">
      <c r="A39" s="25" t="s">
        <v>70</v>
      </c>
    </row>
    <row r="40" spans="1:3" x14ac:dyDescent="0.25">
      <c r="A40" s="25" t="s">
        <v>11</v>
      </c>
    </row>
    <row r="41" spans="1:3" x14ac:dyDescent="0.25">
      <c r="A41" s="25" t="s">
        <v>13</v>
      </c>
    </row>
    <row r="42" spans="1:3" x14ac:dyDescent="0.25">
      <c r="A42" s="25" t="s">
        <v>15</v>
      </c>
    </row>
    <row r="43" spans="1:3" x14ac:dyDescent="0.25">
      <c r="A43" s="25" t="s">
        <v>71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topLeftCell="A3" zoomScaleNormal="100" workbookViewId="0">
      <selection activeCell="A27" sqref="A27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Übersicht'!A4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Übersicht'!AF4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Übersicht'!AG4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Übersicht'!AH4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Übersicht'!AI4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Übersicht'!AJ4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Übersicht'!AK4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zoomScaleNormal="100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Übersicht'!A5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Übersicht'!AF5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Übersicht'!AG5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Übersicht'!AH5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Übersicht'!AI5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Übersicht'!AJ5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Übersicht'!AK5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3" zoomScaleNormal="100" workbookViewId="0">
      <selection activeCell="G13" sqref="G13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Übersicht'!A6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Übersicht'!AF6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Übersicht'!AG6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Übersicht'!AH6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Übersicht'!AI6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Übersicht'!AJ6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Übersicht'!AK6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zoomScaleNormal="100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Übersicht'!A7</f>
        <v>0</v>
      </c>
    </row>
    <row r="25" spans="1:6" x14ac:dyDescent="0.3">
      <c r="A25" t="s">
        <v>7</v>
      </c>
      <c r="D25">
        <f>'Auswertung Schüler Übersicht'!AE2</f>
        <v>30</v>
      </c>
      <c r="F25" s="1" t="s">
        <v>21</v>
      </c>
    </row>
    <row r="26" spans="1:6" x14ac:dyDescent="0.3">
      <c r="A26" t="s">
        <v>8</v>
      </c>
      <c r="D26">
        <f>'Auswertung Schüler Übersicht'!AF7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Übersicht'!AG7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Übersicht'!AH7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Übersicht'!AI7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Übersicht'!AJ7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Übersicht'!AK7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view="pageLayout" zoomScaleNormal="90" workbookViewId="0">
      <selection activeCell="A4" sqref="A4"/>
    </sheetView>
  </sheetViews>
  <sheetFormatPr baseColWidth="10" defaultRowHeight="14.4" x14ac:dyDescent="0.3"/>
  <sheetData>
    <row r="1" spans="1:1" x14ac:dyDescent="0.3">
      <c r="A1" t="s">
        <v>20</v>
      </c>
    </row>
    <row r="3" spans="1:1" x14ac:dyDescent="0.3">
      <c r="A3" t="s">
        <v>6</v>
      </c>
    </row>
    <row r="4" spans="1:1" ht="18" x14ac:dyDescent="0.35">
      <c r="A4" s="5">
        <f>'Auswertung Schüler Übersicht'!A8</f>
        <v>0</v>
      </c>
    </row>
    <row r="25" spans="1:6" x14ac:dyDescent="0.3">
      <c r="A25" t="s">
        <v>7</v>
      </c>
      <c r="D25">
        <v>30</v>
      </c>
      <c r="F25" s="1" t="s">
        <v>21</v>
      </c>
    </row>
    <row r="26" spans="1:6" x14ac:dyDescent="0.3">
      <c r="A26" t="s">
        <v>8</v>
      </c>
      <c r="D26">
        <f>'Auswertung Schüler Übersicht'!AF8</f>
        <v>0</v>
      </c>
      <c r="E26" t="s">
        <v>37</v>
      </c>
      <c r="F26" s="4">
        <f>(100/D25*D26)/100</f>
        <v>0</v>
      </c>
    </row>
    <row r="27" spans="1:6" x14ac:dyDescent="0.3">
      <c r="A27" t="s">
        <v>3</v>
      </c>
      <c r="D27">
        <f>'Auswertung Schüler Übersicht'!AG8</f>
        <v>0</v>
      </c>
      <c r="E27" t="s">
        <v>10</v>
      </c>
      <c r="F27" s="4">
        <f>(100/6*D27)/100</f>
        <v>0</v>
      </c>
    </row>
    <row r="28" spans="1:6" x14ac:dyDescent="0.3">
      <c r="A28" t="s">
        <v>0</v>
      </c>
      <c r="D28">
        <f>'Auswertung Schüler Übersicht'!AH8</f>
        <v>0</v>
      </c>
      <c r="E28" t="s">
        <v>10</v>
      </c>
      <c r="F28" s="4">
        <f>(100/6*D28)/100</f>
        <v>0</v>
      </c>
    </row>
    <row r="29" spans="1:6" x14ac:dyDescent="0.3">
      <c r="A29" t="s">
        <v>1</v>
      </c>
      <c r="D29">
        <f>'Auswertung Schüler Übersicht'!AI8</f>
        <v>0</v>
      </c>
      <c r="E29" t="s">
        <v>12</v>
      </c>
      <c r="F29" s="4">
        <f>(100/7*D29)/100</f>
        <v>0</v>
      </c>
    </row>
    <row r="30" spans="1:6" x14ac:dyDescent="0.3">
      <c r="A30" t="s">
        <v>2</v>
      </c>
      <c r="D30">
        <f>'Auswertung Schüler Übersicht'!AJ8</f>
        <v>0</v>
      </c>
      <c r="E30" t="s">
        <v>14</v>
      </c>
      <c r="F30" s="4">
        <f>(100/5*D30)/100</f>
        <v>0</v>
      </c>
    </row>
    <row r="31" spans="1:6" x14ac:dyDescent="0.3">
      <c r="A31" t="s">
        <v>4</v>
      </c>
      <c r="D31">
        <f>'Auswertung Schüler Übersicht'!AK8</f>
        <v>0</v>
      </c>
      <c r="E31" t="s">
        <v>10</v>
      </c>
      <c r="F31" s="4">
        <f>(100/6*D31)/100</f>
        <v>0</v>
      </c>
    </row>
    <row r="33" spans="1:4" x14ac:dyDescent="0.3">
      <c r="A33" t="s">
        <v>17</v>
      </c>
    </row>
    <row r="34" spans="1:4" x14ac:dyDescent="0.3">
      <c r="A34" t="s">
        <v>66</v>
      </c>
      <c r="C34" s="3" t="s">
        <v>22</v>
      </c>
    </row>
    <row r="35" spans="1:4" x14ac:dyDescent="0.3">
      <c r="A35" t="s">
        <v>18</v>
      </c>
      <c r="C35" t="s">
        <v>23</v>
      </c>
    </row>
    <row r="36" spans="1:4" x14ac:dyDescent="0.3">
      <c r="A36" t="s">
        <v>19</v>
      </c>
      <c r="C36" t="s">
        <v>24</v>
      </c>
    </row>
    <row r="38" spans="1:4" x14ac:dyDescent="0.3">
      <c r="A38" s="1" t="s">
        <v>25</v>
      </c>
    </row>
    <row r="39" spans="1:4" x14ac:dyDescent="0.3">
      <c r="A39" t="s">
        <v>9</v>
      </c>
      <c r="D39" t="s">
        <v>26</v>
      </c>
    </row>
    <row r="40" spans="1:4" x14ac:dyDescent="0.3">
      <c r="A40" t="s">
        <v>11</v>
      </c>
      <c r="D40" t="s">
        <v>27</v>
      </c>
    </row>
    <row r="41" spans="1:4" x14ac:dyDescent="0.3">
      <c r="A41" t="s">
        <v>13</v>
      </c>
      <c r="D41" t="s">
        <v>28</v>
      </c>
    </row>
    <row r="42" spans="1:4" x14ac:dyDescent="0.3">
      <c r="A42" t="s">
        <v>15</v>
      </c>
      <c r="D42" t="s">
        <v>29</v>
      </c>
    </row>
    <row r="43" spans="1:4" x14ac:dyDescent="0.3">
      <c r="A43" t="s">
        <v>16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35</vt:i4>
      </vt:variant>
    </vt:vector>
  </HeadingPairs>
  <TitlesOfParts>
    <vt:vector size="35" baseType="lpstr">
      <vt:lpstr>Anleitung</vt:lpstr>
      <vt:lpstr>Auswertung Schüler Übersicht</vt:lpstr>
      <vt:lpstr>Übersicht Lehrer</vt:lpstr>
      <vt:lpstr>Schüler1</vt:lpstr>
      <vt:lpstr>Schüler2</vt:lpstr>
      <vt:lpstr>Schüler3</vt:lpstr>
      <vt:lpstr>Schüler4</vt:lpstr>
      <vt:lpstr>Schüler5</vt:lpstr>
      <vt:lpstr>Schüler6</vt:lpstr>
      <vt:lpstr>Schüler7</vt:lpstr>
      <vt:lpstr>Schüler8</vt:lpstr>
      <vt:lpstr>Schüler9</vt:lpstr>
      <vt:lpstr>Schüler10</vt:lpstr>
      <vt:lpstr>Schüler11</vt:lpstr>
      <vt:lpstr>Schüler12</vt:lpstr>
      <vt:lpstr>Schüler13</vt:lpstr>
      <vt:lpstr>Schüler14</vt:lpstr>
      <vt:lpstr>Schüler15</vt:lpstr>
      <vt:lpstr>Schüler16</vt:lpstr>
      <vt:lpstr>Schüler17</vt:lpstr>
      <vt:lpstr>Schüler18</vt:lpstr>
      <vt:lpstr>Schüler19</vt:lpstr>
      <vt:lpstr>Schüler20</vt:lpstr>
      <vt:lpstr>Schüler21</vt:lpstr>
      <vt:lpstr>Schüler22</vt:lpstr>
      <vt:lpstr>Schüler23</vt:lpstr>
      <vt:lpstr>Schüler24</vt:lpstr>
      <vt:lpstr>Schüler25</vt:lpstr>
      <vt:lpstr>Schüler26</vt:lpstr>
      <vt:lpstr>Schüler27</vt:lpstr>
      <vt:lpstr>Schüler28</vt:lpstr>
      <vt:lpstr>Schüler29</vt:lpstr>
      <vt:lpstr>Schüler30</vt:lpstr>
      <vt:lpstr>Schüler31</vt:lpstr>
      <vt:lpstr>Schüler32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</dc:creator>
  <cp:lastModifiedBy>Ertelt, Ulrike (LS)</cp:lastModifiedBy>
  <cp:lastPrinted>2017-09-19T12:04:30Z</cp:lastPrinted>
  <dcterms:created xsi:type="dcterms:W3CDTF">2016-07-01T18:45:07Z</dcterms:created>
  <dcterms:modified xsi:type="dcterms:W3CDTF">2017-11-06T09:04:51Z</dcterms:modified>
</cp:coreProperties>
</file>